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7245" firstSheet="1" activeTab="4"/>
  </bookViews>
  <sheets>
    <sheet name="на начало года" sheetId="3" r:id="rId1"/>
    <sheet name="на начало года 12.02" sheetId="4" r:id="rId2"/>
    <sheet name="на начало года 04.07" sheetId="5" r:id="rId3"/>
    <sheet name="на начало года 27.08" sheetId="6" r:id="rId4"/>
    <sheet name="на начало года 23.10" sheetId="7" r:id="rId5"/>
  </sheets>
  <definedNames>
    <definedName name="_xlnm.Print_Area" localSheetId="0">'на начало года'!$A$1:$P$59</definedName>
    <definedName name="_xlnm.Print_Area" localSheetId="2">'на начало года 04.07'!$A$1:$P$59</definedName>
    <definedName name="_xlnm.Print_Area" localSheetId="1">'на начало года 12.02'!$A$1:$P$59</definedName>
    <definedName name="_xlnm.Print_Area" localSheetId="4">'на начало года 23.10'!$A$1:$P$59</definedName>
    <definedName name="_xlnm.Print_Area" localSheetId="3">'на начало года 27.08'!$A$1:$P$59</definedName>
  </definedNames>
  <calcPr calcId="124519"/>
</workbook>
</file>

<file path=xl/calcChain.xml><?xml version="1.0" encoding="utf-8"?>
<calcChain xmlns="http://schemas.openxmlformats.org/spreadsheetml/2006/main">
  <c r="G23" i="7"/>
  <c r="C25" s="1"/>
  <c r="C47"/>
  <c r="C44"/>
  <c r="P42"/>
  <c r="O42"/>
  <c r="N42"/>
  <c r="M42"/>
  <c r="L42"/>
  <c r="K42"/>
  <c r="J42"/>
  <c r="J16" s="1"/>
  <c r="C16" s="1"/>
  <c r="C15" s="1"/>
  <c r="I42"/>
  <c r="H42"/>
  <c r="G42"/>
  <c r="C42"/>
  <c r="C41"/>
  <c r="C33"/>
  <c r="C32"/>
  <c r="C31"/>
  <c r="C30"/>
  <c r="C29"/>
  <c r="C28"/>
  <c r="P26"/>
  <c r="O26"/>
  <c r="N26"/>
  <c r="M26"/>
  <c r="L26"/>
  <c r="K26"/>
  <c r="I26"/>
  <c r="H26"/>
  <c r="G26"/>
  <c r="C24"/>
  <c r="C23"/>
  <c r="I21"/>
  <c r="H21"/>
  <c r="P9"/>
  <c r="O9"/>
  <c r="N9"/>
  <c r="M9"/>
  <c r="L9"/>
  <c r="C9" s="1"/>
  <c r="K9"/>
  <c r="I8"/>
  <c r="H8"/>
  <c r="C47" i="6"/>
  <c r="C42" s="1"/>
  <c r="C44"/>
  <c r="P42"/>
  <c r="O42"/>
  <c r="N42"/>
  <c r="M42"/>
  <c r="L42"/>
  <c r="K42"/>
  <c r="J42"/>
  <c r="J16" s="1"/>
  <c r="C16" s="1"/>
  <c r="C15" s="1"/>
  <c r="I42"/>
  <c r="H42"/>
  <c r="G42"/>
  <c r="C41"/>
  <c r="C33"/>
  <c r="C32"/>
  <c r="C31"/>
  <c r="C30"/>
  <c r="C29"/>
  <c r="C28"/>
  <c r="P26"/>
  <c r="O26"/>
  <c r="N26"/>
  <c r="M26"/>
  <c r="L26"/>
  <c r="K26"/>
  <c r="I26"/>
  <c r="H26"/>
  <c r="G26"/>
  <c r="G25"/>
  <c r="C25"/>
  <c r="C24"/>
  <c r="C21" s="1"/>
  <c r="C23"/>
  <c r="I21"/>
  <c r="H21"/>
  <c r="H8" s="1"/>
  <c r="G21"/>
  <c r="P9"/>
  <c r="O9"/>
  <c r="N9"/>
  <c r="M9"/>
  <c r="L9"/>
  <c r="K9"/>
  <c r="I8"/>
  <c r="C47" i="5"/>
  <c r="C42" s="1"/>
  <c r="C44"/>
  <c r="P42"/>
  <c r="O42"/>
  <c r="N42"/>
  <c r="M42"/>
  <c r="L42"/>
  <c r="K42"/>
  <c r="J42"/>
  <c r="J16" s="1"/>
  <c r="C16" s="1"/>
  <c r="C15" s="1"/>
  <c r="I42"/>
  <c r="H42"/>
  <c r="G42"/>
  <c r="C41"/>
  <c r="C33"/>
  <c r="C32"/>
  <c r="C31"/>
  <c r="C30"/>
  <c r="C29"/>
  <c r="C28"/>
  <c r="P26"/>
  <c r="O26"/>
  <c r="N26"/>
  <c r="M26"/>
  <c r="L26"/>
  <c r="K26"/>
  <c r="I26"/>
  <c r="H26"/>
  <c r="G26"/>
  <c r="G25"/>
  <c r="C25"/>
  <c r="C24"/>
  <c r="C21" s="1"/>
  <c r="C23"/>
  <c r="I21"/>
  <c r="H21"/>
  <c r="H8" s="1"/>
  <c r="G21"/>
  <c r="P9"/>
  <c r="O9"/>
  <c r="N9"/>
  <c r="M9"/>
  <c r="L9"/>
  <c r="K9"/>
  <c r="I8"/>
  <c r="C44" i="4"/>
  <c r="C42" s="1"/>
  <c r="C32"/>
  <c r="C26" s="1"/>
  <c r="C47"/>
  <c r="P42"/>
  <c r="O42"/>
  <c r="N42"/>
  <c r="M42"/>
  <c r="L42"/>
  <c r="K42"/>
  <c r="J42"/>
  <c r="I42"/>
  <c r="H42"/>
  <c r="G42"/>
  <c r="C41"/>
  <c r="C33"/>
  <c r="C31"/>
  <c r="C30"/>
  <c r="C29"/>
  <c r="C28"/>
  <c r="P26"/>
  <c r="O26"/>
  <c r="N26"/>
  <c r="M26"/>
  <c r="L26"/>
  <c r="K26"/>
  <c r="I26"/>
  <c r="H26"/>
  <c r="G26"/>
  <c r="I21"/>
  <c r="G25"/>
  <c r="C25"/>
  <c r="C21" s="1"/>
  <c r="C24"/>
  <c r="C23"/>
  <c r="H21"/>
  <c r="H8" s="1"/>
  <c r="G21"/>
  <c r="J16"/>
  <c r="C16" s="1"/>
  <c r="C15" s="1"/>
  <c r="P9"/>
  <c r="O9"/>
  <c r="N9"/>
  <c r="M9"/>
  <c r="L9"/>
  <c r="K9"/>
  <c r="C9" s="1"/>
  <c r="I8"/>
  <c r="G8"/>
  <c r="J42" i="3"/>
  <c r="J16" s="1"/>
  <c r="C16" s="1"/>
  <c r="C15" s="1"/>
  <c r="O42"/>
  <c r="P42"/>
  <c r="O26"/>
  <c r="O9"/>
  <c r="C47"/>
  <c r="C44"/>
  <c r="N42"/>
  <c r="M42"/>
  <c r="L42"/>
  <c r="K42"/>
  <c r="I42"/>
  <c r="H42"/>
  <c r="G42"/>
  <c r="C41"/>
  <c r="C33"/>
  <c r="C32"/>
  <c r="C31"/>
  <c r="C30"/>
  <c r="C29"/>
  <c r="C28"/>
  <c r="P26"/>
  <c r="N26"/>
  <c r="M26"/>
  <c r="L26"/>
  <c r="K26"/>
  <c r="I26"/>
  <c r="H26"/>
  <c r="G26"/>
  <c r="I25"/>
  <c r="I21" s="1"/>
  <c r="H25"/>
  <c r="G25"/>
  <c r="C24"/>
  <c r="C23"/>
  <c r="G21"/>
  <c r="P9"/>
  <c r="N9"/>
  <c r="M9"/>
  <c r="L9"/>
  <c r="C9" s="1"/>
  <c r="K9"/>
  <c r="I8"/>
  <c r="C26" i="7" l="1"/>
  <c r="C21"/>
  <c r="G21"/>
  <c r="G8" s="1"/>
  <c r="C8" s="1"/>
  <c r="C6" s="1"/>
  <c r="G8" i="6"/>
  <c r="C26"/>
  <c r="C9"/>
  <c r="C8"/>
  <c r="C19"/>
  <c r="G8" i="5"/>
  <c r="C8" s="1"/>
  <c r="C9"/>
  <c r="C26"/>
  <c r="C19"/>
  <c r="C19" i="4"/>
  <c r="C8"/>
  <c r="C6" s="1"/>
  <c r="C26" i="3"/>
  <c r="G8"/>
  <c r="C25"/>
  <c r="C21" s="1"/>
  <c r="H21"/>
  <c r="H8" s="1"/>
  <c r="C42"/>
  <c r="C19" i="7" l="1"/>
  <c r="C6" i="6"/>
  <c r="C6" i="5"/>
  <c r="C8" i="3"/>
  <c r="C6" s="1"/>
  <c r="C19"/>
</calcChain>
</file>

<file path=xl/sharedStrings.xml><?xml version="1.0" encoding="utf-8"?>
<sst xmlns="http://schemas.openxmlformats.org/spreadsheetml/2006/main" count="508" uniqueCount="63">
  <si>
    <t>III. Показатели по поступлениям и выплатам учреждения</t>
  </si>
  <si>
    <t>Наименование показателя</t>
  </si>
  <si>
    <t>Код по бюджетной классификации операции сектора государственного управления</t>
  </si>
  <si>
    <t>Всего</t>
  </si>
  <si>
    <t>в том числе</t>
  </si>
  <si>
    <t>операции по лицевым счетам, открытым в органах Территориального казначейства</t>
  </si>
  <si>
    <t>операции по счетам, открытым в кредитных организациях в иностранной валюте</t>
  </si>
  <si>
    <t>0310000610</t>
  </si>
  <si>
    <t>0310075880</t>
  </si>
  <si>
    <t>0310074080</t>
  </si>
  <si>
    <t>Внебюджет</t>
  </si>
  <si>
    <t>0310080210</t>
  </si>
  <si>
    <t>0310075540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</si>
  <si>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</si>
  <si>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</si>
  <si>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</si>
  <si>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</si>
  <si>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Субсидии на выполнение муниципального задания</t>
  </si>
  <si>
    <t>Бюджетные инвестиции</t>
  </si>
  <si>
    <t>Поступления от оказания муниципальным бюджетным образовательным учреждением услуг (выполнения работ), предоставление которых для физических и юридических лиц осуществляется на платной основе, всего</t>
  </si>
  <si>
    <t>-</t>
  </si>
  <si>
    <t>Услуга № 1</t>
  </si>
  <si>
    <t>Услуга №2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</si>
  <si>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</si>
  <si>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</si>
  <si>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</si>
  <si>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</si>
  <si>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</si>
  <si>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</si>
  <si>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</si>
  <si>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</si>
  <si>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</si>
  <si>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</si>
  <si>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</si>
  <si>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</si>
  <si>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</si>
  <si>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</si>
  <si>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</si>
  <si>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</si>
  <si>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</si>
  <si>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</si>
  <si>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</si>
  <si>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</si>
  <si>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муниципального управления</t>
  </si>
  <si>
    <t>Прочие расходы</t>
  </si>
  <si>
    <t>Поступление нефинансовых активов.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</si>
  <si>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</si>
  <si>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</si>
  <si>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</si>
  <si>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</si>
  <si>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</si>
  <si>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</si>
  <si>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</si>
  <si>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</si>
  <si>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</si>
  <si>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>Руководитель муниципального бюджетного образовательного учреждения</t>
  </si>
  <si>
    <t>(подпись)</t>
  </si>
  <si>
    <t>(расшифровка подписи)</t>
  </si>
  <si>
    <t xml:space="preserve">              "__" __________ 2018г.</t>
  </si>
  <si>
    <t>03100S0271</t>
  </si>
  <si>
    <t>Начальник МКУ "Централизованная бухгалтерия муниципального образования Мотыгинского района"</t>
  </si>
  <si>
    <t>Л.А. Ермакова</t>
  </si>
  <si>
    <t>И.И. Федорова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</si>
</sst>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[Red]#,##0.00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49" fontId="1" fillId="0" borderId="2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5" xfId="0" applyFont="1" applyBorder="1"/>
    <xf numFmtId="0" fontId="3" fillId="0" borderId="0" xfId="0" applyFont="1" applyAlignment="1">
      <alignment horizontal="center" vertical="top"/>
    </xf>
    <xf numFmtId="165" fontId="2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65" fontId="4" fillId="0" borderId="1" xfId="0" applyNumberFormat="1" applyFont="1" applyBorder="1"/>
    <xf numFmtId="0" fontId="5" fillId="0" borderId="1" xfId="0" applyFont="1" applyBorder="1"/>
    <xf numFmtId="165" fontId="6" fillId="0" borderId="0" xfId="0" applyNumberFormat="1" applyFont="1"/>
    <xf numFmtId="165" fontId="6" fillId="0" borderId="1" xfId="0" applyNumberFormat="1" applyFont="1" applyBorder="1"/>
    <xf numFmtId="165" fontId="7" fillId="2" borderId="1" xfId="0" applyNumberFormat="1" applyFont="1" applyFill="1" applyBorder="1"/>
    <xf numFmtId="165" fontId="6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1" xfId="0" applyNumberFormat="1" applyBorder="1"/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view="pageBreakPreview" zoomScale="9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0" sqref="K50"/>
    </sheetView>
  </sheetViews>
  <sheetFormatPr defaultRowHeight="15"/>
  <cols>
    <col min="1" max="1" width="34.28515625" customWidth="1"/>
    <col min="2" max="2" width="17" customWidth="1"/>
    <col min="3" max="3" width="14.85546875" customWidth="1"/>
    <col min="6" max="6" width="1" customWidth="1"/>
    <col min="7" max="8" width="14" customWidth="1"/>
    <col min="9" max="9" width="14.28515625" customWidth="1"/>
    <col min="10" max="10" width="11.42578125" customWidth="1"/>
    <col min="11" max="11" width="12.28515625" customWidth="1"/>
    <col min="12" max="12" width="11.85546875" customWidth="1"/>
    <col min="13" max="13" width="12" customWidth="1"/>
    <col min="14" max="14" width="11.85546875" customWidth="1"/>
    <col min="15" max="15" width="13" customWidth="1"/>
    <col min="16" max="16" width="11.140625" bestFit="1" customWidth="1"/>
  </cols>
  <sheetData>
    <row r="1" spans="1:16">
      <c r="A1" s="32" t="s">
        <v>0</v>
      </c>
      <c r="B1" s="32"/>
      <c r="C1" s="32"/>
      <c r="D1" s="32"/>
      <c r="E1" s="32"/>
    </row>
    <row r="2" spans="1:16">
      <c r="A2" s="1"/>
      <c r="B2" s="1"/>
      <c r="C2" s="1"/>
      <c r="D2" s="1"/>
      <c r="E2" s="1"/>
    </row>
    <row r="3" spans="1:16" ht="30" customHeight="1">
      <c r="A3" s="33" t="s">
        <v>1</v>
      </c>
      <c r="B3" s="34" t="s">
        <v>2</v>
      </c>
      <c r="C3" s="33" t="s">
        <v>3</v>
      </c>
      <c r="D3" s="33" t="s">
        <v>4</v>
      </c>
      <c r="E3" s="33"/>
    </row>
    <row r="4" spans="1:16" ht="150" customHeight="1">
      <c r="A4" s="33"/>
      <c r="B4" s="35"/>
      <c r="C4" s="33"/>
      <c r="D4" s="2" t="s">
        <v>5</v>
      </c>
      <c r="E4" s="2" t="s">
        <v>6</v>
      </c>
      <c r="G4" s="3" t="s">
        <v>7</v>
      </c>
      <c r="H4" s="3" t="s">
        <v>8</v>
      </c>
      <c r="I4" s="13" t="s">
        <v>9</v>
      </c>
      <c r="J4" s="13" t="s">
        <v>10</v>
      </c>
      <c r="K4" s="3" t="s">
        <v>7</v>
      </c>
      <c r="L4" s="3" t="s">
        <v>8</v>
      </c>
      <c r="M4" s="3" t="s">
        <v>11</v>
      </c>
      <c r="N4" s="13" t="s">
        <v>12</v>
      </c>
      <c r="O4" s="18" t="s">
        <v>59</v>
      </c>
      <c r="P4" s="18">
        <v>310088150</v>
      </c>
    </row>
    <row r="5" spans="1:16" ht="30">
      <c r="A5" s="4" t="s">
        <v>13</v>
      </c>
      <c r="B5" s="5" t="s">
        <v>14</v>
      </c>
      <c r="C5" s="6">
        <v>0</v>
      </c>
      <c r="D5" s="5"/>
      <c r="E5" s="5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4" t="s">
        <v>15</v>
      </c>
      <c r="B6" s="5" t="s">
        <v>14</v>
      </c>
      <c r="C6" s="12">
        <f>C8+C9+C15</f>
        <v>22633268.780259997</v>
      </c>
      <c r="D6" s="12"/>
      <c r="E6" s="12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4" t="s">
        <v>16</v>
      </c>
      <c r="B7" s="5" t="s">
        <v>14</v>
      </c>
      <c r="C7" s="12"/>
      <c r="D7" s="12"/>
      <c r="E7" s="12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30">
      <c r="A8" s="4" t="s">
        <v>17</v>
      </c>
      <c r="B8" s="5" t="s">
        <v>14</v>
      </c>
      <c r="C8" s="12">
        <f>G8+H8+I8</f>
        <v>21452858.780259997</v>
      </c>
      <c r="D8" s="12"/>
      <c r="E8" s="12"/>
      <c r="F8" s="19"/>
      <c r="G8" s="21">
        <f>G21+G26+G41+G42</f>
        <v>9423424.1261599995</v>
      </c>
      <c r="H8" s="21">
        <f>H21+H26+H41+H42</f>
        <v>7177868.6116999993</v>
      </c>
      <c r="I8" s="21">
        <f>I23+I25</f>
        <v>4851566.0424000006</v>
      </c>
      <c r="J8" s="20"/>
      <c r="K8" s="20"/>
      <c r="L8" s="20"/>
      <c r="M8" s="20"/>
      <c r="N8" s="20"/>
      <c r="O8" s="20"/>
      <c r="P8" s="20"/>
    </row>
    <row r="9" spans="1:16">
      <c r="A9" s="4" t="s">
        <v>18</v>
      </c>
      <c r="B9" s="5" t="s">
        <v>14</v>
      </c>
      <c r="C9" s="12">
        <f>K9+L9+M9+N9+P9+O9</f>
        <v>380410</v>
      </c>
      <c r="D9" s="12"/>
      <c r="E9" s="12"/>
      <c r="F9" s="19"/>
      <c r="G9" s="20"/>
      <c r="H9" s="20"/>
      <c r="I9" s="20"/>
      <c r="J9" s="20"/>
      <c r="K9" s="22">
        <f t="shared" ref="K9:P9" si="0">K23+K24+K25+K28+K29+K30+K31+K32+K33+K41+K44+K47</f>
        <v>0</v>
      </c>
      <c r="L9" s="22">
        <f t="shared" si="0"/>
        <v>280930</v>
      </c>
      <c r="M9" s="22">
        <f t="shared" si="0"/>
        <v>0</v>
      </c>
      <c r="N9" s="22">
        <f t="shared" si="0"/>
        <v>94080</v>
      </c>
      <c r="O9" s="22">
        <f t="shared" si="0"/>
        <v>5400</v>
      </c>
      <c r="P9" s="22">
        <f t="shared" si="0"/>
        <v>0</v>
      </c>
    </row>
    <row r="10" spans="1:16" ht="120">
      <c r="A10" s="4" t="s">
        <v>19</v>
      </c>
      <c r="B10" s="5" t="s">
        <v>14</v>
      </c>
      <c r="C10" s="6" t="s">
        <v>20</v>
      </c>
      <c r="D10" s="5"/>
      <c r="E10" s="5"/>
      <c r="G10" s="15"/>
      <c r="H10" s="15"/>
      <c r="I10" s="15"/>
      <c r="J10" s="15"/>
      <c r="K10" s="15"/>
      <c r="L10" s="15"/>
      <c r="M10" s="15"/>
      <c r="N10" s="15"/>
      <c r="O10" s="14"/>
      <c r="P10" s="14"/>
    </row>
    <row r="11" spans="1:16">
      <c r="A11" s="4" t="s">
        <v>16</v>
      </c>
      <c r="B11" s="5" t="s">
        <v>14</v>
      </c>
      <c r="C11" s="6"/>
      <c r="D11" s="5"/>
      <c r="E11" s="5"/>
      <c r="G11" s="15"/>
      <c r="H11" s="15"/>
      <c r="I11" s="15"/>
      <c r="J11" s="15"/>
      <c r="K11" s="15"/>
      <c r="L11" s="15"/>
      <c r="M11" s="15"/>
      <c r="N11" s="15"/>
      <c r="O11" s="14"/>
      <c r="P11" s="14"/>
    </row>
    <row r="12" spans="1:16">
      <c r="A12" s="4" t="s">
        <v>21</v>
      </c>
      <c r="B12" s="5" t="s">
        <v>14</v>
      </c>
      <c r="C12" s="6" t="s">
        <v>20</v>
      </c>
      <c r="D12" s="5"/>
      <c r="E12" s="5"/>
      <c r="G12" s="15"/>
      <c r="H12" s="15"/>
      <c r="I12" s="15"/>
      <c r="J12" s="15"/>
      <c r="K12" s="15"/>
      <c r="L12" s="15"/>
      <c r="M12" s="15"/>
      <c r="N12" s="15"/>
      <c r="O12" s="14"/>
      <c r="P12" s="14"/>
    </row>
    <row r="13" spans="1:16">
      <c r="A13" s="4" t="s">
        <v>22</v>
      </c>
      <c r="B13" s="5" t="s">
        <v>14</v>
      </c>
      <c r="C13" s="6" t="s">
        <v>20</v>
      </c>
      <c r="D13" s="5"/>
      <c r="E13" s="5"/>
      <c r="G13" s="15"/>
      <c r="H13" s="15"/>
      <c r="I13" s="15"/>
      <c r="J13" s="15"/>
      <c r="K13" s="15"/>
      <c r="L13" s="15"/>
      <c r="M13" s="15"/>
      <c r="N13" s="15"/>
      <c r="O13" s="14"/>
      <c r="P13" s="14"/>
    </row>
    <row r="14" spans="1:16">
      <c r="A14" s="4"/>
      <c r="B14" s="5"/>
      <c r="C14" s="6"/>
      <c r="D14" s="5"/>
      <c r="E14" s="5"/>
      <c r="G14" s="15"/>
      <c r="H14" s="15"/>
      <c r="I14" s="15"/>
      <c r="J14" s="15"/>
      <c r="K14" s="15"/>
      <c r="L14" s="15"/>
      <c r="M14" s="15"/>
      <c r="N14" s="15"/>
      <c r="O14" s="14"/>
      <c r="P14" s="14"/>
    </row>
    <row r="15" spans="1:16" ht="30">
      <c r="A15" s="4" t="s">
        <v>23</v>
      </c>
      <c r="B15" s="5" t="s">
        <v>14</v>
      </c>
      <c r="C15" s="12">
        <f>C16</f>
        <v>800000</v>
      </c>
      <c r="D15" s="5"/>
      <c r="E15" s="5"/>
      <c r="G15" s="15"/>
      <c r="H15" s="15"/>
      <c r="I15" s="15"/>
      <c r="J15" s="15"/>
      <c r="K15" s="15"/>
      <c r="L15" s="15"/>
      <c r="M15" s="15"/>
      <c r="N15" s="15"/>
      <c r="O15" s="14"/>
      <c r="P15" s="14"/>
    </row>
    <row r="16" spans="1:16">
      <c r="A16" s="4" t="s">
        <v>16</v>
      </c>
      <c r="B16" s="5" t="s">
        <v>14</v>
      </c>
      <c r="C16" s="12">
        <f>J16</f>
        <v>800000</v>
      </c>
      <c r="D16" s="5"/>
      <c r="E16" s="5"/>
      <c r="G16" s="15"/>
      <c r="H16" s="15"/>
      <c r="I16" s="15"/>
      <c r="J16" s="17">
        <f>J42</f>
        <v>800000</v>
      </c>
      <c r="K16" s="15"/>
      <c r="L16" s="15"/>
      <c r="M16" s="15"/>
      <c r="N16" s="15"/>
      <c r="O16" s="14"/>
      <c r="P16" s="14"/>
    </row>
    <row r="17" spans="1:16" ht="30">
      <c r="A17" s="4" t="s">
        <v>24</v>
      </c>
      <c r="B17" s="5" t="s">
        <v>14</v>
      </c>
      <c r="C17" s="6" t="s">
        <v>20</v>
      </c>
      <c r="D17" s="5"/>
      <c r="E17" s="5"/>
      <c r="G17" s="15"/>
      <c r="H17" s="15"/>
      <c r="I17" s="15"/>
      <c r="J17" s="15"/>
      <c r="K17" s="15"/>
      <c r="L17" s="15"/>
      <c r="M17" s="15"/>
      <c r="N17" s="15"/>
      <c r="O17" s="14"/>
      <c r="P17" s="14"/>
    </row>
    <row r="18" spans="1:16" ht="30">
      <c r="A18" s="4" t="s">
        <v>25</v>
      </c>
      <c r="B18" s="5" t="s">
        <v>14</v>
      </c>
      <c r="C18" s="6">
        <v>0</v>
      </c>
      <c r="D18" s="5"/>
      <c r="E18" s="5"/>
      <c r="G18" s="15"/>
      <c r="H18" s="15"/>
      <c r="I18" s="15"/>
      <c r="J18" s="15"/>
      <c r="K18" s="15"/>
      <c r="L18" s="15"/>
      <c r="M18" s="15"/>
      <c r="N18" s="15"/>
      <c r="O18" s="14"/>
      <c r="P18" s="14"/>
    </row>
    <row r="19" spans="1:16">
      <c r="A19" s="4" t="s">
        <v>26</v>
      </c>
      <c r="B19" s="5">
        <v>900</v>
      </c>
      <c r="C19" s="12">
        <f>C21+C26+C41+C42</f>
        <v>22627868.780259997</v>
      </c>
      <c r="D19" s="5"/>
      <c r="E19" s="5"/>
      <c r="G19" s="15"/>
      <c r="H19" s="15"/>
      <c r="I19" s="15"/>
      <c r="J19" s="15"/>
      <c r="K19" s="15"/>
      <c r="L19" s="15"/>
      <c r="M19" s="15"/>
      <c r="N19" s="15"/>
      <c r="O19" s="14"/>
      <c r="P19" s="14"/>
    </row>
    <row r="20" spans="1:16">
      <c r="A20" s="4" t="s">
        <v>16</v>
      </c>
      <c r="B20" s="5"/>
      <c r="C20" s="12"/>
      <c r="D20" s="5"/>
      <c r="E20" s="5"/>
      <c r="G20" s="15"/>
      <c r="H20" s="15"/>
      <c r="I20" s="15"/>
      <c r="J20" s="15"/>
      <c r="K20" s="15"/>
      <c r="L20" s="15"/>
      <c r="M20" s="15"/>
      <c r="N20" s="15"/>
      <c r="O20" s="14"/>
      <c r="P20" s="14"/>
    </row>
    <row r="21" spans="1:16" ht="30">
      <c r="A21" s="4" t="s">
        <v>27</v>
      </c>
      <c r="B21" s="5">
        <v>210</v>
      </c>
      <c r="C21" s="12">
        <f>C23+C24+C25</f>
        <v>16039907.780259999</v>
      </c>
      <c r="D21" s="5"/>
      <c r="E21" s="5"/>
      <c r="G21" s="15">
        <f>G23+G25+G24</f>
        <v>4631033.1261599995</v>
      </c>
      <c r="H21" s="15">
        <f>H23+H25+H24</f>
        <v>6557308.6116999993</v>
      </c>
      <c r="I21" s="15">
        <f>I23+I25+I24</f>
        <v>4851566.0424000006</v>
      </c>
      <c r="J21" s="15"/>
      <c r="K21" s="15"/>
      <c r="L21" s="15"/>
      <c r="M21" s="15"/>
      <c r="N21" s="15"/>
      <c r="O21" s="14"/>
      <c r="P21" s="14"/>
    </row>
    <row r="22" spans="1:16">
      <c r="A22" s="4" t="s">
        <v>28</v>
      </c>
      <c r="B22" s="5"/>
      <c r="C22" s="12"/>
      <c r="D22" s="5"/>
      <c r="E22" s="5"/>
      <c r="G22" s="15"/>
      <c r="H22" s="15"/>
      <c r="I22" s="15"/>
      <c r="J22" s="15"/>
      <c r="K22" s="15"/>
      <c r="L22" s="15"/>
      <c r="M22" s="15"/>
      <c r="N22" s="15"/>
      <c r="O22" s="14"/>
      <c r="P22" s="14"/>
    </row>
    <row r="23" spans="1:16">
      <c r="A23" s="4" t="s">
        <v>29</v>
      </c>
      <c r="B23" s="5">
        <v>211</v>
      </c>
      <c r="C23" s="12">
        <f>G23+H23+I23+K23+L23+M23+N23</f>
        <v>12316480.629999999</v>
      </c>
      <c r="D23" s="5"/>
      <c r="E23" s="5"/>
      <c r="G23" s="16">
        <v>3556861.08</v>
      </c>
      <c r="H23" s="16">
        <v>5033378.3499999996</v>
      </c>
      <c r="I23" s="16">
        <v>3726241.2</v>
      </c>
      <c r="J23" s="15"/>
      <c r="K23" s="15"/>
      <c r="L23" s="15"/>
      <c r="M23" s="15"/>
      <c r="N23" s="15"/>
      <c r="O23" s="14"/>
      <c r="P23" s="14"/>
    </row>
    <row r="24" spans="1:16">
      <c r="A24" s="4" t="s">
        <v>30</v>
      </c>
      <c r="B24" s="5">
        <v>212</v>
      </c>
      <c r="C24" s="12">
        <f>G24+H24+I24+K24+L24+M24+N24</f>
        <v>3850</v>
      </c>
      <c r="D24" s="5"/>
      <c r="E24" s="5"/>
      <c r="G24" s="15"/>
      <c r="H24" s="15">
        <v>3850</v>
      </c>
      <c r="I24" s="15"/>
      <c r="J24" s="15"/>
      <c r="K24" s="15"/>
      <c r="L24" s="15"/>
      <c r="M24" s="15"/>
      <c r="N24" s="15"/>
      <c r="O24" s="14"/>
      <c r="P24" s="14"/>
    </row>
    <row r="25" spans="1:16" ht="30">
      <c r="A25" s="4" t="s">
        <v>31</v>
      </c>
      <c r="B25" s="5">
        <v>213</v>
      </c>
      <c r="C25" s="12">
        <f>G25+H25+I25+K25+L25+M25+N25</f>
        <v>3719577.15026</v>
      </c>
      <c r="D25" s="5"/>
      <c r="E25" s="5"/>
      <c r="G25" s="16">
        <f>G23*0.302</f>
        <v>1074172.0461599999</v>
      </c>
      <c r="H25" s="16">
        <f>H23*0.302</f>
        <v>1520080.2616999999</v>
      </c>
      <c r="I25" s="16">
        <f>I23*0.302</f>
        <v>1125324.8424</v>
      </c>
      <c r="J25" s="15"/>
      <c r="K25" s="15"/>
      <c r="L25" s="15"/>
      <c r="M25" s="15"/>
      <c r="N25" s="15"/>
      <c r="O25" s="14"/>
      <c r="P25" s="14"/>
    </row>
    <row r="26" spans="1:16">
      <c r="A26" s="4" t="s">
        <v>32</v>
      </c>
      <c r="B26" s="5">
        <v>220</v>
      </c>
      <c r="C26" s="12">
        <f>C28+C29+C30+C31+C32+C33</f>
        <v>2724495</v>
      </c>
      <c r="D26" s="5"/>
      <c r="E26" s="5"/>
      <c r="G26" s="25">
        <f>G28+G29+G30+G31+G32+G33</f>
        <v>2498935</v>
      </c>
      <c r="H26" s="25">
        <f>H28+H29+H30+H31+H32+H33</f>
        <v>225560</v>
      </c>
      <c r="I26" s="25">
        <f t="shared" ref="I26:P26" si="1">I28+I29+I30+I31+I32+I33</f>
        <v>0</v>
      </c>
      <c r="J26" s="25"/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ref="O26" si="2">O28+O29+O30+O31+O32+O33</f>
        <v>2800</v>
      </c>
      <c r="P26" s="25">
        <f t="shared" si="1"/>
        <v>0</v>
      </c>
    </row>
    <row r="27" spans="1:16">
      <c r="A27" s="4" t="s">
        <v>28</v>
      </c>
      <c r="B27" s="5"/>
      <c r="C27" s="12"/>
      <c r="D27" s="5"/>
      <c r="E27" s="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>
      <c r="A28" s="4" t="s">
        <v>33</v>
      </c>
      <c r="B28" s="5">
        <v>221</v>
      </c>
      <c r="C28" s="12">
        <f t="shared" ref="C28:C33" si="3">G28+H28+I28+K28+L28+M28+N28</f>
        <v>75000</v>
      </c>
      <c r="D28" s="5"/>
      <c r="E28" s="5"/>
      <c r="G28" s="25"/>
      <c r="H28" s="25">
        <v>75000</v>
      </c>
      <c r="I28" s="25"/>
      <c r="J28" s="25"/>
      <c r="K28" s="25"/>
      <c r="L28" s="25"/>
      <c r="M28" s="25"/>
      <c r="N28" s="25"/>
      <c r="O28" s="25"/>
      <c r="P28" s="25"/>
    </row>
    <row r="29" spans="1:16">
      <c r="A29" s="4" t="s">
        <v>34</v>
      </c>
      <c r="B29" s="5">
        <v>222</v>
      </c>
      <c r="C29" s="12">
        <f t="shared" si="3"/>
        <v>2000</v>
      </c>
      <c r="D29" s="5"/>
      <c r="E29" s="5"/>
      <c r="G29" s="25"/>
      <c r="H29" s="25">
        <v>2000</v>
      </c>
      <c r="I29" s="25"/>
      <c r="J29" s="25"/>
      <c r="K29" s="25"/>
      <c r="L29" s="25"/>
      <c r="M29" s="25"/>
      <c r="N29" s="25"/>
      <c r="O29" s="25"/>
      <c r="P29" s="25"/>
    </row>
    <row r="30" spans="1:16">
      <c r="A30" s="4" t="s">
        <v>35</v>
      </c>
      <c r="B30" s="5">
        <v>223</v>
      </c>
      <c r="C30" s="12">
        <f t="shared" si="3"/>
        <v>1996275</v>
      </c>
      <c r="D30" s="5"/>
      <c r="E30" s="5"/>
      <c r="G30" s="25">
        <v>1996275</v>
      </c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30">
      <c r="A31" s="4" t="s">
        <v>36</v>
      </c>
      <c r="B31" s="5">
        <v>224</v>
      </c>
      <c r="C31" s="6">
        <f t="shared" si="3"/>
        <v>0</v>
      </c>
      <c r="D31" s="5"/>
      <c r="E31" s="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30">
      <c r="A32" s="4" t="s">
        <v>37</v>
      </c>
      <c r="B32" s="5">
        <v>225</v>
      </c>
      <c r="C32" s="12">
        <f>G32+H32+I32+K32+L32+M32+N32+P32</f>
        <v>280975</v>
      </c>
      <c r="D32" s="5"/>
      <c r="E32" s="5"/>
      <c r="G32" s="25">
        <v>280975</v>
      </c>
      <c r="H32" s="25"/>
      <c r="I32" s="25"/>
      <c r="J32" s="25"/>
      <c r="K32" s="25"/>
      <c r="L32" s="25"/>
      <c r="M32" s="25"/>
      <c r="N32" s="25"/>
      <c r="O32" s="25">
        <v>2800</v>
      </c>
      <c r="P32" s="25"/>
    </row>
    <row r="33" spans="1:16">
      <c r="A33" s="4" t="s">
        <v>38</v>
      </c>
      <c r="B33" s="5">
        <v>226</v>
      </c>
      <c r="C33" s="12">
        <f t="shared" si="3"/>
        <v>370245</v>
      </c>
      <c r="D33" s="5"/>
      <c r="E33" s="5"/>
      <c r="G33" s="25">
        <v>221685</v>
      </c>
      <c r="H33" s="25">
        <v>148560</v>
      </c>
      <c r="I33" s="25"/>
      <c r="J33" s="25"/>
      <c r="K33" s="25"/>
      <c r="L33" s="25"/>
      <c r="M33" s="25"/>
      <c r="N33" s="25"/>
      <c r="O33" s="25"/>
      <c r="P33" s="25"/>
    </row>
    <row r="34" spans="1:16" ht="30">
      <c r="A34" s="4" t="s">
        <v>39</v>
      </c>
      <c r="B34" s="5">
        <v>240</v>
      </c>
      <c r="C34" s="6" t="s">
        <v>20</v>
      </c>
      <c r="D34" s="5"/>
      <c r="E34" s="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>
      <c r="A35" s="4" t="s">
        <v>28</v>
      </c>
      <c r="B35" s="5"/>
      <c r="C35" s="6"/>
      <c r="D35" s="5"/>
      <c r="E35" s="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45">
      <c r="A36" s="4" t="s">
        <v>40</v>
      </c>
      <c r="B36" s="5">
        <v>241</v>
      </c>
      <c r="C36" s="6" t="s">
        <v>20</v>
      </c>
      <c r="D36" s="5"/>
      <c r="E36" s="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>
      <c r="A37" s="4" t="s">
        <v>41</v>
      </c>
      <c r="B37" s="5">
        <v>260</v>
      </c>
      <c r="C37" s="6" t="s">
        <v>20</v>
      </c>
      <c r="D37" s="5"/>
      <c r="E37" s="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>
      <c r="A38" s="4" t="s">
        <v>28</v>
      </c>
      <c r="B38" s="5"/>
      <c r="C38" s="6"/>
      <c r="D38" s="5"/>
      <c r="E38" s="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30">
      <c r="A39" s="4" t="s">
        <v>42</v>
      </c>
      <c r="B39" s="5">
        <v>262</v>
      </c>
      <c r="C39" s="6" t="s">
        <v>20</v>
      </c>
      <c r="D39" s="5"/>
      <c r="E39" s="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45">
      <c r="A40" s="4" t="s">
        <v>43</v>
      </c>
      <c r="B40" s="5">
        <v>263</v>
      </c>
      <c r="C40" s="6" t="s">
        <v>20</v>
      </c>
      <c r="D40" s="5"/>
      <c r="E40" s="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>
      <c r="A41" s="4" t="s">
        <v>44</v>
      </c>
      <c r="B41" s="5">
        <v>290</v>
      </c>
      <c r="C41" s="6">
        <f>G41+H41+I41+K41+L41+M41+N41</f>
        <v>0</v>
      </c>
      <c r="D41" s="5"/>
      <c r="E41" s="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30.75" customHeight="1">
      <c r="A42" s="4" t="s">
        <v>45</v>
      </c>
      <c r="B42" s="5">
        <v>300</v>
      </c>
      <c r="C42" s="12">
        <f>C44+C47</f>
        <v>3863466</v>
      </c>
      <c r="D42" s="5"/>
      <c r="E42" s="5"/>
      <c r="G42" s="25">
        <f>G44+G47</f>
        <v>2293456</v>
      </c>
      <c r="H42" s="25">
        <f>H44+H47</f>
        <v>395000</v>
      </c>
      <c r="I42" s="25">
        <f>I44+I47</f>
        <v>0</v>
      </c>
      <c r="J42" s="25">
        <f>J44+J47</f>
        <v>800000</v>
      </c>
      <c r="K42" s="25">
        <f t="shared" ref="K42:P42" si="4">K44+K47</f>
        <v>0</v>
      </c>
      <c r="L42" s="25">
        <f t="shared" si="4"/>
        <v>280930</v>
      </c>
      <c r="M42" s="25">
        <f t="shared" si="4"/>
        <v>0</v>
      </c>
      <c r="N42" s="25">
        <f t="shared" si="4"/>
        <v>94080</v>
      </c>
      <c r="O42" s="25">
        <f t="shared" si="4"/>
        <v>2600</v>
      </c>
      <c r="P42" s="25">
        <f t="shared" si="4"/>
        <v>0</v>
      </c>
    </row>
    <row r="43" spans="1:16">
      <c r="A43" s="4" t="s">
        <v>28</v>
      </c>
      <c r="B43" s="5"/>
      <c r="C43" s="6"/>
      <c r="D43" s="5"/>
      <c r="E43" s="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30">
      <c r="A44" s="4" t="s">
        <v>46</v>
      </c>
      <c r="B44" s="5">
        <v>310</v>
      </c>
      <c r="C44" s="12">
        <f>G44+H44+I44+K44+L44+M44+N44</f>
        <v>280930</v>
      </c>
      <c r="D44" s="5"/>
      <c r="E44" s="5"/>
      <c r="G44" s="25"/>
      <c r="H44" s="25"/>
      <c r="I44" s="25"/>
      <c r="J44" s="25"/>
      <c r="K44" s="25"/>
      <c r="L44" s="25">
        <v>280930</v>
      </c>
      <c r="M44" s="25"/>
      <c r="N44" s="25"/>
      <c r="O44" s="25">
        <v>2600</v>
      </c>
      <c r="P44" s="25"/>
    </row>
    <row r="45" spans="1:16" ht="30">
      <c r="A45" s="4" t="s">
        <v>47</v>
      </c>
      <c r="B45" s="5">
        <v>320</v>
      </c>
      <c r="C45" s="6" t="s">
        <v>20</v>
      </c>
      <c r="D45" s="5"/>
      <c r="E45" s="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30">
      <c r="A46" s="4" t="s">
        <v>48</v>
      </c>
      <c r="B46" s="5">
        <v>330</v>
      </c>
      <c r="C46" s="6" t="s">
        <v>20</v>
      </c>
      <c r="D46" s="5"/>
      <c r="E46" s="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30">
      <c r="A47" s="4" t="s">
        <v>49</v>
      </c>
      <c r="B47" s="5">
        <v>340</v>
      </c>
      <c r="C47" s="12">
        <f>G47+H47+I47+J47+K47+L47+M47+N47</f>
        <v>3582536</v>
      </c>
      <c r="D47" s="5"/>
      <c r="E47" s="5"/>
      <c r="G47" s="26">
        <v>2293456</v>
      </c>
      <c r="H47" s="25">
        <v>395000</v>
      </c>
      <c r="I47" s="25"/>
      <c r="J47" s="25">
        <v>800000</v>
      </c>
      <c r="K47" s="25"/>
      <c r="L47" s="25"/>
      <c r="M47" s="25"/>
      <c r="N47" s="25">
        <v>94080</v>
      </c>
      <c r="O47" s="25"/>
      <c r="P47" s="25"/>
    </row>
    <row r="48" spans="1:16" ht="30">
      <c r="A48" s="4" t="s">
        <v>50</v>
      </c>
      <c r="B48" s="5">
        <v>500</v>
      </c>
      <c r="C48" s="6" t="s">
        <v>20</v>
      </c>
      <c r="D48" s="5"/>
      <c r="E48" s="5"/>
      <c r="G48" s="15"/>
      <c r="H48" s="15"/>
      <c r="I48" s="15"/>
      <c r="J48" s="15"/>
      <c r="K48" s="15"/>
      <c r="L48" s="15"/>
      <c r="M48" s="15"/>
      <c r="N48" s="15"/>
      <c r="O48" s="14"/>
      <c r="P48" s="14"/>
    </row>
    <row r="49" spans="1:16">
      <c r="A49" s="4" t="s">
        <v>28</v>
      </c>
      <c r="B49" s="5"/>
      <c r="C49" s="6"/>
      <c r="D49" s="5"/>
      <c r="E49" s="5"/>
      <c r="G49" s="15"/>
      <c r="H49" s="15"/>
      <c r="I49" s="15"/>
      <c r="J49" s="15"/>
      <c r="K49" s="15"/>
      <c r="L49" s="15"/>
      <c r="M49" s="15"/>
      <c r="N49" s="15"/>
      <c r="O49" s="14"/>
      <c r="P49" s="14"/>
    </row>
    <row r="50" spans="1:16" ht="45">
      <c r="A50" s="4" t="s">
        <v>51</v>
      </c>
      <c r="B50" s="5">
        <v>520</v>
      </c>
      <c r="C50" s="6" t="s">
        <v>20</v>
      </c>
      <c r="D50" s="5"/>
      <c r="E50" s="5"/>
      <c r="G50" s="15"/>
      <c r="H50" s="15"/>
      <c r="I50" s="15"/>
      <c r="J50" s="15"/>
      <c r="K50" s="15"/>
      <c r="L50" s="15"/>
      <c r="M50" s="15"/>
      <c r="N50" s="15"/>
      <c r="O50" s="14"/>
      <c r="P50" s="14"/>
    </row>
    <row r="51" spans="1:16" ht="30">
      <c r="A51" s="4" t="s">
        <v>52</v>
      </c>
      <c r="B51" s="5">
        <v>530</v>
      </c>
      <c r="C51" s="6" t="s">
        <v>20</v>
      </c>
      <c r="D51" s="5"/>
      <c r="E51" s="5"/>
      <c r="G51" s="15"/>
      <c r="H51" s="15"/>
      <c r="I51" s="15"/>
      <c r="J51" s="15"/>
      <c r="K51" s="15"/>
      <c r="L51" s="15"/>
      <c r="M51" s="15"/>
      <c r="N51" s="15"/>
      <c r="O51" s="14"/>
      <c r="P51" s="14"/>
    </row>
    <row r="52" spans="1:16">
      <c r="A52" s="4" t="s">
        <v>53</v>
      </c>
      <c r="B52" s="5"/>
      <c r="C52" s="6"/>
      <c r="D52" s="5"/>
      <c r="E52" s="5"/>
      <c r="G52" s="15"/>
      <c r="H52" s="15"/>
      <c r="I52" s="15"/>
      <c r="J52" s="15"/>
      <c r="K52" s="15"/>
      <c r="L52" s="15"/>
      <c r="M52" s="15"/>
      <c r="N52" s="15"/>
      <c r="O52" s="14"/>
      <c r="P52" s="14"/>
    </row>
    <row r="53" spans="1:16" ht="30">
      <c r="A53" s="4" t="s">
        <v>54</v>
      </c>
      <c r="B53" s="5" t="s">
        <v>14</v>
      </c>
      <c r="C53" s="7" t="s">
        <v>20</v>
      </c>
      <c r="D53" s="5"/>
      <c r="E53" s="5"/>
      <c r="G53" s="15"/>
      <c r="H53" s="15"/>
      <c r="I53" s="15"/>
      <c r="J53" s="15"/>
      <c r="K53" s="15"/>
      <c r="L53" s="15"/>
      <c r="M53" s="15"/>
      <c r="N53" s="15"/>
      <c r="O53" s="14"/>
      <c r="P53" s="14"/>
    </row>
    <row r="54" spans="1:16">
      <c r="A54" s="1"/>
      <c r="B54" s="1"/>
      <c r="C54" s="8"/>
      <c r="D54" s="1"/>
      <c r="E54" s="1"/>
    </row>
    <row r="55" spans="1:16" ht="45">
      <c r="A55" s="9" t="s">
        <v>55</v>
      </c>
      <c r="B55" s="10"/>
      <c r="C55" s="1"/>
      <c r="D55" s="31"/>
      <c r="E55" s="31"/>
    </row>
    <row r="56" spans="1:16">
      <c r="A56" s="1"/>
      <c r="B56" s="11" t="s">
        <v>56</v>
      </c>
      <c r="C56" s="1"/>
      <c r="D56" s="30" t="s">
        <v>57</v>
      </c>
      <c r="E56" s="30"/>
    </row>
    <row r="57" spans="1:16" ht="54" customHeight="1">
      <c r="A57" s="9" t="s">
        <v>60</v>
      </c>
      <c r="B57" s="10"/>
      <c r="C57" s="1"/>
      <c r="D57" s="31"/>
      <c r="E57" s="31"/>
    </row>
    <row r="58" spans="1:16">
      <c r="A58" s="1"/>
      <c r="B58" s="11" t="s">
        <v>56</v>
      </c>
      <c r="C58" s="1"/>
      <c r="D58" s="30" t="s">
        <v>57</v>
      </c>
      <c r="E58" s="30"/>
    </row>
    <row r="59" spans="1:16">
      <c r="A59" s="23" t="s">
        <v>58</v>
      </c>
      <c r="B59" s="1"/>
      <c r="C59" s="1"/>
      <c r="D59" s="1"/>
      <c r="E59" s="1"/>
    </row>
  </sheetData>
  <mergeCells count="9">
    <mergeCell ref="D56:E56"/>
    <mergeCell ref="D57:E57"/>
    <mergeCell ref="D58:E58"/>
    <mergeCell ref="A1:E1"/>
    <mergeCell ref="A3:A4"/>
    <mergeCell ref="B3:B4"/>
    <mergeCell ref="C3:C4"/>
    <mergeCell ref="D3:E3"/>
    <mergeCell ref="D55:E55"/>
  </mergeCell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9"/>
  <sheetViews>
    <sheetView view="pageBreakPreview" zoomScale="80" zoomScaleSheetLayoutView="8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G26" sqref="G26"/>
    </sheetView>
  </sheetViews>
  <sheetFormatPr defaultRowHeight="15"/>
  <cols>
    <col min="1" max="1" width="34.28515625" customWidth="1"/>
    <col min="2" max="2" width="17" customWidth="1"/>
    <col min="3" max="3" width="14.85546875" customWidth="1"/>
    <col min="6" max="6" width="1" customWidth="1"/>
    <col min="7" max="8" width="14" customWidth="1"/>
    <col min="9" max="9" width="14.28515625" customWidth="1"/>
    <col min="10" max="10" width="11.42578125" customWidth="1"/>
    <col min="11" max="11" width="12.28515625" customWidth="1"/>
    <col min="12" max="12" width="11.85546875" customWidth="1"/>
    <col min="13" max="13" width="12" customWidth="1"/>
    <col min="14" max="14" width="11.85546875" customWidth="1"/>
    <col min="15" max="15" width="13" customWidth="1"/>
    <col min="16" max="16" width="11.140625" bestFit="1" customWidth="1"/>
  </cols>
  <sheetData>
    <row r="1" spans="1:16">
      <c r="A1" s="32" t="s">
        <v>0</v>
      </c>
      <c r="B1" s="32"/>
      <c r="C1" s="32"/>
      <c r="D1" s="32"/>
      <c r="E1" s="32"/>
    </row>
    <row r="2" spans="1:16">
      <c r="A2" s="1"/>
      <c r="B2" s="1"/>
      <c r="C2" s="1"/>
      <c r="D2" s="1"/>
      <c r="E2" s="1"/>
    </row>
    <row r="3" spans="1:16" ht="30" customHeight="1">
      <c r="A3" s="33" t="s">
        <v>1</v>
      </c>
      <c r="B3" s="34" t="s">
        <v>2</v>
      </c>
      <c r="C3" s="33" t="s">
        <v>3</v>
      </c>
      <c r="D3" s="33" t="s">
        <v>4</v>
      </c>
      <c r="E3" s="33"/>
    </row>
    <row r="4" spans="1:16" ht="150" customHeight="1">
      <c r="A4" s="33"/>
      <c r="B4" s="35"/>
      <c r="C4" s="33"/>
      <c r="D4" s="2" t="s">
        <v>5</v>
      </c>
      <c r="E4" s="2" t="s">
        <v>6</v>
      </c>
      <c r="G4" s="3" t="s">
        <v>7</v>
      </c>
      <c r="H4" s="3" t="s">
        <v>8</v>
      </c>
      <c r="I4" s="13" t="s">
        <v>9</v>
      </c>
      <c r="J4" s="13" t="s">
        <v>10</v>
      </c>
      <c r="K4" s="3" t="s">
        <v>7</v>
      </c>
      <c r="L4" s="3" t="s">
        <v>8</v>
      </c>
      <c r="M4" s="3" t="s">
        <v>11</v>
      </c>
      <c r="N4" s="13" t="s">
        <v>12</v>
      </c>
      <c r="O4" s="18" t="s">
        <v>59</v>
      </c>
      <c r="P4" s="18">
        <v>310088150</v>
      </c>
    </row>
    <row r="5" spans="1:16" ht="30">
      <c r="A5" s="4" t="s">
        <v>13</v>
      </c>
      <c r="B5" s="5" t="s">
        <v>14</v>
      </c>
      <c r="C5" s="6">
        <v>0</v>
      </c>
      <c r="D5" s="5"/>
      <c r="E5" s="5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4" t="s">
        <v>15</v>
      </c>
      <c r="B6" s="5" t="s">
        <v>14</v>
      </c>
      <c r="C6" s="12">
        <f>C8+C9+C15</f>
        <v>22986046.776159998</v>
      </c>
      <c r="D6" s="12"/>
      <c r="E6" s="12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4" t="s">
        <v>16</v>
      </c>
      <c r="B7" s="5" t="s">
        <v>14</v>
      </c>
      <c r="C7" s="12"/>
      <c r="D7" s="12"/>
      <c r="E7" s="12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30">
      <c r="A8" s="4" t="s">
        <v>17</v>
      </c>
      <c r="B8" s="5" t="s">
        <v>14</v>
      </c>
      <c r="C8" s="12">
        <f>G8+H8+I8</f>
        <v>21805636.776159998</v>
      </c>
      <c r="D8" s="12"/>
      <c r="E8" s="12"/>
      <c r="F8" s="19"/>
      <c r="G8" s="21">
        <f>G21+G26+G41+G42</f>
        <v>9423424.1261599995</v>
      </c>
      <c r="H8" s="21">
        <f>H21+H26+H41+H42</f>
        <v>7463788.6099999994</v>
      </c>
      <c r="I8" s="21">
        <f>I23+I25</f>
        <v>4918424.04</v>
      </c>
      <c r="J8" s="20"/>
      <c r="K8" s="20"/>
      <c r="L8" s="20"/>
      <c r="M8" s="20"/>
      <c r="N8" s="20"/>
      <c r="O8" s="20"/>
      <c r="P8" s="20"/>
    </row>
    <row r="9" spans="1:16">
      <c r="A9" s="4" t="s">
        <v>18</v>
      </c>
      <c r="B9" s="5" t="s">
        <v>14</v>
      </c>
      <c r="C9" s="12">
        <f>K9+L9+M9+N9+P9+O9</f>
        <v>380410</v>
      </c>
      <c r="D9" s="12"/>
      <c r="E9" s="12"/>
      <c r="F9" s="19"/>
      <c r="G9" s="20"/>
      <c r="H9" s="20"/>
      <c r="I9" s="20"/>
      <c r="J9" s="20"/>
      <c r="K9" s="22">
        <f t="shared" ref="K9:P9" si="0">K23+K24+K25+K28+K29+K30+K31+K32+K33+K41+K44+K47</f>
        <v>0</v>
      </c>
      <c r="L9" s="22">
        <f t="shared" si="0"/>
        <v>280930</v>
      </c>
      <c r="M9" s="22">
        <f t="shared" si="0"/>
        <v>0</v>
      </c>
      <c r="N9" s="22">
        <f t="shared" si="0"/>
        <v>94080</v>
      </c>
      <c r="O9" s="22">
        <f t="shared" si="0"/>
        <v>5400</v>
      </c>
      <c r="P9" s="22">
        <f t="shared" si="0"/>
        <v>0</v>
      </c>
    </row>
    <row r="10" spans="1:16" ht="120">
      <c r="A10" s="4" t="s">
        <v>19</v>
      </c>
      <c r="B10" s="5" t="s">
        <v>14</v>
      </c>
      <c r="C10" s="6" t="s">
        <v>20</v>
      </c>
      <c r="D10" s="5"/>
      <c r="E10" s="5"/>
      <c r="G10" s="15"/>
      <c r="H10" s="15"/>
      <c r="I10" s="15"/>
      <c r="J10" s="15"/>
      <c r="K10" s="15"/>
      <c r="L10" s="15"/>
      <c r="M10" s="15"/>
      <c r="N10" s="15"/>
      <c r="O10" s="14"/>
      <c r="P10" s="14"/>
    </row>
    <row r="11" spans="1:16">
      <c r="A11" s="4" t="s">
        <v>16</v>
      </c>
      <c r="B11" s="5" t="s">
        <v>14</v>
      </c>
      <c r="C11" s="6"/>
      <c r="D11" s="5"/>
      <c r="E11" s="5"/>
      <c r="G11" s="15"/>
      <c r="H11" s="15"/>
      <c r="I11" s="15"/>
      <c r="J11" s="15"/>
      <c r="K11" s="15"/>
      <c r="L11" s="15"/>
      <c r="M11" s="15"/>
      <c r="N11" s="15"/>
      <c r="O11" s="14"/>
      <c r="P11" s="14"/>
    </row>
    <row r="12" spans="1:16">
      <c r="A12" s="4" t="s">
        <v>21</v>
      </c>
      <c r="B12" s="5" t="s">
        <v>14</v>
      </c>
      <c r="C12" s="6" t="s">
        <v>20</v>
      </c>
      <c r="D12" s="5"/>
      <c r="E12" s="5"/>
      <c r="G12" s="15"/>
      <c r="H12" s="15"/>
      <c r="I12" s="15"/>
      <c r="J12" s="15"/>
      <c r="K12" s="15"/>
      <c r="L12" s="15"/>
      <c r="M12" s="15"/>
      <c r="N12" s="15"/>
      <c r="O12" s="14"/>
      <c r="P12" s="14"/>
    </row>
    <row r="13" spans="1:16">
      <c r="A13" s="4" t="s">
        <v>22</v>
      </c>
      <c r="B13" s="5" t="s">
        <v>14</v>
      </c>
      <c r="C13" s="6" t="s">
        <v>20</v>
      </c>
      <c r="D13" s="5"/>
      <c r="E13" s="5"/>
      <c r="G13" s="15"/>
      <c r="H13" s="15"/>
      <c r="I13" s="15"/>
      <c r="J13" s="15"/>
      <c r="K13" s="15"/>
      <c r="L13" s="15"/>
      <c r="M13" s="15"/>
      <c r="N13" s="15"/>
      <c r="O13" s="14"/>
      <c r="P13" s="14"/>
    </row>
    <row r="14" spans="1:16">
      <c r="A14" s="4"/>
      <c r="B14" s="5"/>
      <c r="C14" s="6"/>
      <c r="D14" s="5"/>
      <c r="E14" s="5"/>
      <c r="G14" s="15"/>
      <c r="H14" s="15"/>
      <c r="I14" s="15"/>
      <c r="J14" s="15"/>
      <c r="K14" s="15"/>
      <c r="L14" s="15"/>
      <c r="M14" s="15"/>
      <c r="N14" s="15"/>
      <c r="O14" s="14"/>
      <c r="P14" s="14"/>
    </row>
    <row r="15" spans="1:16" ht="30">
      <c r="A15" s="4" t="s">
        <v>23</v>
      </c>
      <c r="B15" s="5" t="s">
        <v>14</v>
      </c>
      <c r="C15" s="12">
        <f>C16</f>
        <v>800000</v>
      </c>
      <c r="D15" s="5"/>
      <c r="E15" s="5"/>
      <c r="G15" s="15"/>
      <c r="H15" s="15"/>
      <c r="I15" s="15"/>
      <c r="J15" s="15"/>
      <c r="K15" s="15"/>
      <c r="L15" s="15"/>
      <c r="M15" s="15"/>
      <c r="N15" s="15"/>
      <c r="O15" s="14"/>
      <c r="P15" s="14"/>
    </row>
    <row r="16" spans="1:16">
      <c r="A16" s="4" t="s">
        <v>16</v>
      </c>
      <c r="B16" s="5" t="s">
        <v>14</v>
      </c>
      <c r="C16" s="12">
        <f>J16</f>
        <v>800000</v>
      </c>
      <c r="D16" s="5"/>
      <c r="E16" s="5"/>
      <c r="G16" s="15"/>
      <c r="H16" s="15"/>
      <c r="I16" s="15"/>
      <c r="J16" s="17">
        <f>J42</f>
        <v>800000</v>
      </c>
      <c r="K16" s="15"/>
      <c r="L16" s="15"/>
      <c r="M16" s="15"/>
      <c r="N16" s="15"/>
      <c r="O16" s="14"/>
      <c r="P16" s="14"/>
    </row>
    <row r="17" spans="1:16" ht="30">
      <c r="A17" s="4" t="s">
        <v>24</v>
      </c>
      <c r="B17" s="5" t="s">
        <v>14</v>
      </c>
      <c r="C17" s="6" t="s">
        <v>20</v>
      </c>
      <c r="D17" s="5"/>
      <c r="E17" s="5"/>
      <c r="G17" s="15"/>
      <c r="H17" s="15"/>
      <c r="I17" s="15"/>
      <c r="J17" s="15"/>
      <c r="K17" s="15"/>
      <c r="L17" s="15"/>
      <c r="M17" s="15"/>
      <c r="N17" s="15"/>
      <c r="O17" s="14"/>
      <c r="P17" s="14"/>
    </row>
    <row r="18" spans="1:16" ht="30">
      <c r="A18" s="4" t="s">
        <v>25</v>
      </c>
      <c r="B18" s="5" t="s">
        <v>14</v>
      </c>
      <c r="C18" s="6">
        <v>0</v>
      </c>
      <c r="D18" s="5"/>
      <c r="E18" s="5"/>
      <c r="G18" s="15"/>
      <c r="H18" s="15"/>
      <c r="I18" s="15"/>
      <c r="J18" s="15"/>
      <c r="K18" s="15"/>
      <c r="L18" s="15"/>
      <c r="M18" s="15"/>
      <c r="N18" s="15"/>
      <c r="O18" s="14"/>
      <c r="P18" s="14"/>
    </row>
    <row r="19" spans="1:16">
      <c r="A19" s="4" t="s">
        <v>26</v>
      </c>
      <c r="B19" s="5">
        <v>900</v>
      </c>
      <c r="C19" s="12">
        <f>C21+C26+C41+C42</f>
        <v>22986046.776159998</v>
      </c>
      <c r="D19" s="5"/>
      <c r="E19" s="5"/>
      <c r="G19" s="15"/>
      <c r="H19" s="15"/>
      <c r="I19" s="15"/>
      <c r="J19" s="15"/>
      <c r="K19" s="15"/>
      <c r="L19" s="15"/>
      <c r="M19" s="15"/>
      <c r="N19" s="15"/>
      <c r="O19" s="14"/>
      <c r="P19" s="14"/>
    </row>
    <row r="20" spans="1:16">
      <c r="A20" s="4" t="s">
        <v>16</v>
      </c>
      <c r="B20" s="5"/>
      <c r="C20" s="12"/>
      <c r="D20" s="5"/>
      <c r="E20" s="5"/>
      <c r="G20" s="15"/>
      <c r="H20" s="15"/>
      <c r="I20" s="15"/>
      <c r="J20" s="15"/>
      <c r="K20" s="15"/>
      <c r="L20" s="15"/>
      <c r="M20" s="15"/>
      <c r="N20" s="15"/>
      <c r="O20" s="14"/>
      <c r="P20" s="14"/>
    </row>
    <row r="21" spans="1:16" ht="30">
      <c r="A21" s="4" t="s">
        <v>27</v>
      </c>
      <c r="B21" s="5">
        <v>210</v>
      </c>
      <c r="C21" s="12">
        <f>C23+C24+C25</f>
        <v>16392685.776159998</v>
      </c>
      <c r="D21" s="5"/>
      <c r="E21" s="5"/>
      <c r="G21" s="15">
        <f>G23+G25+G24</f>
        <v>4631033.1261599995</v>
      </c>
      <c r="H21" s="15">
        <f>H23+H25+H24</f>
        <v>6843228.6099999994</v>
      </c>
      <c r="I21" s="15">
        <f>I23+I25+I24</f>
        <v>4918424.04</v>
      </c>
      <c r="J21" s="15"/>
      <c r="K21" s="15"/>
      <c r="L21" s="15"/>
      <c r="M21" s="15"/>
      <c r="N21" s="15"/>
      <c r="O21" s="14"/>
      <c r="P21" s="14"/>
    </row>
    <row r="22" spans="1:16">
      <c r="A22" s="4" t="s">
        <v>28</v>
      </c>
      <c r="B22" s="5"/>
      <c r="C22" s="12"/>
      <c r="D22" s="5"/>
      <c r="E22" s="5"/>
      <c r="G22" s="15"/>
      <c r="H22" s="15"/>
      <c r="I22" s="15"/>
      <c r="J22" s="15"/>
      <c r="K22" s="15"/>
      <c r="L22" s="15"/>
      <c r="M22" s="15"/>
      <c r="N22" s="15"/>
      <c r="O22" s="14"/>
      <c r="P22" s="14"/>
    </row>
    <row r="23" spans="1:16">
      <c r="A23" s="4" t="s">
        <v>29</v>
      </c>
      <c r="B23" s="5">
        <v>211</v>
      </c>
      <c r="C23" s="12">
        <f>G23+H23+I23+K23+L23+M23+N23</f>
        <v>12587430.629999999</v>
      </c>
      <c r="D23" s="5"/>
      <c r="E23" s="5"/>
      <c r="G23" s="16">
        <v>3556861.08</v>
      </c>
      <c r="H23" s="16">
        <v>5252978.3499999996</v>
      </c>
      <c r="I23" s="16">
        <v>3777591.2</v>
      </c>
      <c r="J23" s="15"/>
      <c r="K23" s="15"/>
      <c r="L23" s="15"/>
      <c r="M23" s="15"/>
      <c r="N23" s="15"/>
      <c r="O23" s="14"/>
      <c r="P23" s="14"/>
    </row>
    <row r="24" spans="1:16">
      <c r="A24" s="4" t="s">
        <v>30</v>
      </c>
      <c r="B24" s="5">
        <v>212</v>
      </c>
      <c r="C24" s="12">
        <f>G24+H24+I24+K24+L24+M24+N24</f>
        <v>3850</v>
      </c>
      <c r="D24" s="5"/>
      <c r="E24" s="5"/>
      <c r="G24" s="15"/>
      <c r="H24" s="15">
        <v>3850</v>
      </c>
      <c r="I24" s="15"/>
      <c r="J24" s="15"/>
      <c r="K24" s="15"/>
      <c r="L24" s="15"/>
      <c r="M24" s="15"/>
      <c r="N24" s="15"/>
      <c r="O24" s="14"/>
      <c r="P24" s="14"/>
    </row>
    <row r="25" spans="1:16" ht="30">
      <c r="A25" s="4" t="s">
        <v>31</v>
      </c>
      <c r="B25" s="5">
        <v>213</v>
      </c>
      <c r="C25" s="12">
        <f>G25+H25+I25+K25+L25+M25+N25</f>
        <v>3801405.14616</v>
      </c>
      <c r="D25" s="5"/>
      <c r="E25" s="5"/>
      <c r="G25" s="16">
        <f>G23*0.302</f>
        <v>1074172.0461599999</v>
      </c>
      <c r="H25" s="16">
        <v>1586400.26</v>
      </c>
      <c r="I25" s="16">
        <v>1140832.8400000001</v>
      </c>
      <c r="J25" s="15"/>
      <c r="K25" s="15"/>
      <c r="L25" s="15"/>
      <c r="M25" s="15"/>
      <c r="N25" s="15"/>
      <c r="O25" s="14"/>
      <c r="P25" s="14"/>
    </row>
    <row r="26" spans="1:16">
      <c r="A26" s="4" t="s">
        <v>32</v>
      </c>
      <c r="B26" s="5">
        <v>220</v>
      </c>
      <c r="C26" s="12">
        <f>C28+C29+C30+C31+C32+C33</f>
        <v>2727295</v>
      </c>
      <c r="D26" s="5"/>
      <c r="E26" s="5"/>
      <c r="G26" s="25">
        <f>G28+G29+G30+G31+G32+G33</f>
        <v>2498935</v>
      </c>
      <c r="H26" s="25">
        <f>H28+H29+H30+H31+H32+H33</f>
        <v>225560</v>
      </c>
      <c r="I26" s="25">
        <f t="shared" ref="I26:P26" si="1">I28+I29+I30+I31+I32+I33</f>
        <v>0</v>
      </c>
      <c r="J26" s="25"/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2800</v>
      </c>
      <c r="P26" s="25">
        <f t="shared" si="1"/>
        <v>0</v>
      </c>
    </row>
    <row r="27" spans="1:16">
      <c r="A27" s="4" t="s">
        <v>28</v>
      </c>
      <c r="B27" s="5"/>
      <c r="C27" s="12"/>
      <c r="D27" s="5"/>
      <c r="E27" s="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>
      <c r="A28" s="4" t="s">
        <v>33</v>
      </c>
      <c r="B28" s="5">
        <v>221</v>
      </c>
      <c r="C28" s="12">
        <f t="shared" ref="C28:C33" si="2">G28+H28+I28+K28+L28+M28+N28</f>
        <v>75000</v>
      </c>
      <c r="D28" s="5"/>
      <c r="E28" s="5"/>
      <c r="G28" s="25"/>
      <c r="H28" s="25">
        <v>75000</v>
      </c>
      <c r="I28" s="25"/>
      <c r="J28" s="25"/>
      <c r="K28" s="25"/>
      <c r="L28" s="25"/>
      <c r="M28" s="25"/>
      <c r="N28" s="25"/>
      <c r="O28" s="25"/>
      <c r="P28" s="25"/>
    </row>
    <row r="29" spans="1:16">
      <c r="A29" s="4" t="s">
        <v>34</v>
      </c>
      <c r="B29" s="5">
        <v>222</v>
      </c>
      <c r="C29" s="12">
        <f t="shared" si="2"/>
        <v>2000</v>
      </c>
      <c r="D29" s="5"/>
      <c r="E29" s="5"/>
      <c r="G29" s="25"/>
      <c r="H29" s="25">
        <v>2000</v>
      </c>
      <c r="I29" s="25"/>
      <c r="J29" s="25"/>
      <c r="K29" s="25"/>
      <c r="L29" s="25"/>
      <c r="M29" s="25"/>
      <c r="N29" s="25"/>
      <c r="O29" s="25"/>
      <c r="P29" s="25"/>
    </row>
    <row r="30" spans="1:16">
      <c r="A30" s="4" t="s">
        <v>35</v>
      </c>
      <c r="B30" s="5">
        <v>223</v>
      </c>
      <c r="C30" s="12">
        <f t="shared" si="2"/>
        <v>2013647.1</v>
      </c>
      <c r="D30" s="5"/>
      <c r="E30" s="5"/>
      <c r="G30" s="25">
        <v>2013647.1</v>
      </c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30">
      <c r="A31" s="4" t="s">
        <v>36</v>
      </c>
      <c r="B31" s="5">
        <v>224</v>
      </c>
      <c r="C31" s="6">
        <f t="shared" si="2"/>
        <v>0</v>
      </c>
      <c r="D31" s="5"/>
      <c r="E31" s="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30">
      <c r="A32" s="4" t="s">
        <v>37</v>
      </c>
      <c r="B32" s="5">
        <v>225</v>
      </c>
      <c r="C32" s="12">
        <f>G32+H32+I32+K32+L32+M32+N32+O32+P32</f>
        <v>266402.90000000002</v>
      </c>
      <c r="D32" s="5"/>
      <c r="E32" s="5"/>
      <c r="G32" s="25">
        <v>263602.90000000002</v>
      </c>
      <c r="H32" s="25"/>
      <c r="I32" s="25"/>
      <c r="J32" s="25"/>
      <c r="K32" s="25"/>
      <c r="L32" s="25"/>
      <c r="M32" s="25"/>
      <c r="N32" s="25"/>
      <c r="O32" s="25">
        <v>2800</v>
      </c>
      <c r="P32" s="25"/>
    </row>
    <row r="33" spans="1:16">
      <c r="A33" s="4" t="s">
        <v>38</v>
      </c>
      <c r="B33" s="5">
        <v>226</v>
      </c>
      <c r="C33" s="12">
        <f t="shared" si="2"/>
        <v>370245</v>
      </c>
      <c r="D33" s="5"/>
      <c r="E33" s="5"/>
      <c r="G33" s="25">
        <v>221685</v>
      </c>
      <c r="H33" s="25">
        <v>148560</v>
      </c>
      <c r="I33" s="25"/>
      <c r="J33" s="25"/>
      <c r="K33" s="25"/>
      <c r="L33" s="25"/>
      <c r="M33" s="25"/>
      <c r="N33" s="25"/>
      <c r="O33" s="25"/>
      <c r="P33" s="25"/>
    </row>
    <row r="34" spans="1:16" ht="30">
      <c r="A34" s="4" t="s">
        <v>39</v>
      </c>
      <c r="B34" s="5">
        <v>240</v>
      </c>
      <c r="C34" s="6" t="s">
        <v>20</v>
      </c>
      <c r="D34" s="5"/>
      <c r="E34" s="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>
      <c r="A35" s="4" t="s">
        <v>28</v>
      </c>
      <c r="B35" s="5"/>
      <c r="C35" s="6"/>
      <c r="D35" s="5"/>
      <c r="E35" s="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45">
      <c r="A36" s="4" t="s">
        <v>40</v>
      </c>
      <c r="B36" s="5">
        <v>241</v>
      </c>
      <c r="C36" s="6" t="s">
        <v>20</v>
      </c>
      <c r="D36" s="5"/>
      <c r="E36" s="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>
      <c r="A37" s="4" t="s">
        <v>41</v>
      </c>
      <c r="B37" s="5">
        <v>260</v>
      </c>
      <c r="C37" s="6" t="s">
        <v>20</v>
      </c>
      <c r="D37" s="5"/>
      <c r="E37" s="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>
      <c r="A38" s="4" t="s">
        <v>28</v>
      </c>
      <c r="B38" s="5"/>
      <c r="C38" s="6"/>
      <c r="D38" s="5"/>
      <c r="E38" s="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30">
      <c r="A39" s="4" t="s">
        <v>42</v>
      </c>
      <c r="B39" s="5">
        <v>262</v>
      </c>
      <c r="C39" s="6" t="s">
        <v>20</v>
      </c>
      <c r="D39" s="5"/>
      <c r="E39" s="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45">
      <c r="A40" s="4" t="s">
        <v>43</v>
      </c>
      <c r="B40" s="5">
        <v>263</v>
      </c>
      <c r="C40" s="6" t="s">
        <v>20</v>
      </c>
      <c r="D40" s="5"/>
      <c r="E40" s="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>
      <c r="A41" s="4" t="s">
        <v>44</v>
      </c>
      <c r="B41" s="5">
        <v>290</v>
      </c>
      <c r="C41" s="6">
        <f>G41+H41+I41+K41+L41+M41+N41</f>
        <v>0</v>
      </c>
      <c r="D41" s="5"/>
      <c r="E41" s="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30.75" customHeight="1">
      <c r="A42" s="4" t="s">
        <v>45</v>
      </c>
      <c r="B42" s="5">
        <v>300</v>
      </c>
      <c r="C42" s="12">
        <f>C44+C47</f>
        <v>3866066</v>
      </c>
      <c r="D42" s="5"/>
      <c r="E42" s="5"/>
      <c r="G42" s="25">
        <f>G44+G47</f>
        <v>2293456</v>
      </c>
      <c r="H42" s="25">
        <f>H44+H47</f>
        <v>395000</v>
      </c>
      <c r="I42" s="25">
        <f>I44+I47</f>
        <v>0</v>
      </c>
      <c r="J42" s="25">
        <f>J44+J47</f>
        <v>800000</v>
      </c>
      <c r="K42" s="25">
        <f t="shared" ref="K42:P42" si="3">K44+K47</f>
        <v>0</v>
      </c>
      <c r="L42" s="25">
        <f t="shared" si="3"/>
        <v>280930</v>
      </c>
      <c r="M42" s="25">
        <f t="shared" si="3"/>
        <v>0</v>
      </c>
      <c r="N42" s="25">
        <f t="shared" si="3"/>
        <v>94080</v>
      </c>
      <c r="O42" s="25">
        <f t="shared" si="3"/>
        <v>2600</v>
      </c>
      <c r="P42" s="25">
        <f t="shared" si="3"/>
        <v>0</v>
      </c>
    </row>
    <row r="43" spans="1:16">
      <c r="A43" s="4" t="s">
        <v>28</v>
      </c>
      <c r="B43" s="5"/>
      <c r="C43" s="6"/>
      <c r="D43" s="5"/>
      <c r="E43" s="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30">
      <c r="A44" s="4" t="s">
        <v>46</v>
      </c>
      <c r="B44" s="5">
        <v>310</v>
      </c>
      <c r="C44" s="12">
        <f>G44+H44+I44+K44+L44+M44+N44+O44</f>
        <v>283530</v>
      </c>
      <c r="D44" s="5"/>
      <c r="E44" s="5"/>
      <c r="G44" s="25"/>
      <c r="H44" s="25"/>
      <c r="I44" s="25"/>
      <c r="J44" s="25"/>
      <c r="K44" s="25"/>
      <c r="L44" s="25">
        <v>280930</v>
      </c>
      <c r="M44" s="25"/>
      <c r="N44" s="25"/>
      <c r="O44" s="25">
        <v>2600</v>
      </c>
      <c r="P44" s="25"/>
    </row>
    <row r="45" spans="1:16" ht="30">
      <c r="A45" s="4" t="s">
        <v>47</v>
      </c>
      <c r="B45" s="5">
        <v>320</v>
      </c>
      <c r="C45" s="6" t="s">
        <v>20</v>
      </c>
      <c r="D45" s="5"/>
      <c r="E45" s="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30">
      <c r="A46" s="4" t="s">
        <v>48</v>
      </c>
      <c r="B46" s="5">
        <v>330</v>
      </c>
      <c r="C46" s="6" t="s">
        <v>20</v>
      </c>
      <c r="D46" s="5"/>
      <c r="E46" s="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30">
      <c r="A47" s="4" t="s">
        <v>49</v>
      </c>
      <c r="B47" s="5">
        <v>340</v>
      </c>
      <c r="C47" s="12">
        <f>G47+H47+I47+J47+K47+L47+M47+N47</f>
        <v>3582536</v>
      </c>
      <c r="D47" s="5"/>
      <c r="E47" s="5"/>
      <c r="G47" s="26">
        <v>2293456</v>
      </c>
      <c r="H47" s="25">
        <v>395000</v>
      </c>
      <c r="I47" s="25"/>
      <c r="J47" s="25">
        <v>800000</v>
      </c>
      <c r="K47" s="25"/>
      <c r="L47" s="25"/>
      <c r="M47" s="25"/>
      <c r="N47" s="25">
        <v>94080</v>
      </c>
      <c r="O47" s="25"/>
      <c r="P47" s="25"/>
    </row>
    <row r="48" spans="1:16" ht="30">
      <c r="A48" s="4" t="s">
        <v>50</v>
      </c>
      <c r="B48" s="5">
        <v>500</v>
      </c>
      <c r="C48" s="6" t="s">
        <v>20</v>
      </c>
      <c r="D48" s="5"/>
      <c r="E48" s="5"/>
      <c r="G48" s="15"/>
      <c r="H48" s="15"/>
      <c r="I48" s="15"/>
      <c r="J48" s="15"/>
      <c r="K48" s="15"/>
      <c r="L48" s="15"/>
      <c r="M48" s="15"/>
      <c r="N48" s="15"/>
      <c r="O48" s="14"/>
      <c r="P48" s="14"/>
    </row>
    <row r="49" spans="1:16">
      <c r="A49" s="4" t="s">
        <v>28</v>
      </c>
      <c r="B49" s="5"/>
      <c r="C49" s="6"/>
      <c r="D49" s="5"/>
      <c r="E49" s="5"/>
      <c r="G49" s="15"/>
      <c r="H49" s="15"/>
      <c r="I49" s="15"/>
      <c r="J49" s="15"/>
      <c r="K49" s="15"/>
      <c r="L49" s="15"/>
      <c r="M49" s="15"/>
      <c r="N49" s="15"/>
      <c r="O49" s="14"/>
      <c r="P49" s="14"/>
    </row>
    <row r="50" spans="1:16" ht="45">
      <c r="A50" s="4" t="s">
        <v>51</v>
      </c>
      <c r="B50" s="5">
        <v>520</v>
      </c>
      <c r="C50" s="6" t="s">
        <v>20</v>
      </c>
      <c r="D50" s="5"/>
      <c r="E50" s="5"/>
      <c r="G50" s="15"/>
      <c r="H50" s="15"/>
      <c r="I50" s="15"/>
      <c r="J50" s="15"/>
      <c r="K50" s="15"/>
      <c r="L50" s="15"/>
      <c r="M50" s="15"/>
      <c r="N50" s="15"/>
      <c r="O50" s="14"/>
      <c r="P50" s="14"/>
    </row>
    <row r="51" spans="1:16" ht="30">
      <c r="A51" s="4" t="s">
        <v>52</v>
      </c>
      <c r="B51" s="5">
        <v>530</v>
      </c>
      <c r="C51" s="6" t="s">
        <v>20</v>
      </c>
      <c r="D51" s="5"/>
      <c r="E51" s="5"/>
      <c r="G51" s="15"/>
      <c r="H51" s="15"/>
      <c r="I51" s="15"/>
      <c r="J51" s="15"/>
      <c r="K51" s="15"/>
      <c r="L51" s="15"/>
      <c r="M51" s="15"/>
      <c r="N51" s="15"/>
      <c r="O51" s="14"/>
      <c r="P51" s="14"/>
    </row>
    <row r="52" spans="1:16">
      <c r="A52" s="4" t="s">
        <v>53</v>
      </c>
      <c r="B52" s="5"/>
      <c r="C52" s="6"/>
      <c r="D52" s="5"/>
      <c r="E52" s="5"/>
      <c r="G52" s="15"/>
      <c r="H52" s="15"/>
      <c r="I52" s="15"/>
      <c r="J52" s="15"/>
      <c r="K52" s="15"/>
      <c r="L52" s="15"/>
      <c r="M52" s="15"/>
      <c r="N52" s="15"/>
      <c r="O52" s="14"/>
      <c r="P52" s="14"/>
    </row>
    <row r="53" spans="1:16" ht="30">
      <c r="A53" s="4" t="s">
        <v>54</v>
      </c>
      <c r="B53" s="5" t="s">
        <v>14</v>
      </c>
      <c r="C53" s="7" t="s">
        <v>20</v>
      </c>
      <c r="D53" s="5"/>
      <c r="E53" s="5"/>
      <c r="G53" s="15"/>
      <c r="H53" s="15"/>
      <c r="I53" s="15"/>
      <c r="J53" s="15"/>
      <c r="K53" s="15"/>
      <c r="L53" s="15"/>
      <c r="M53" s="15"/>
      <c r="N53" s="15"/>
      <c r="O53" s="14"/>
      <c r="P53" s="14"/>
    </row>
    <row r="54" spans="1:16">
      <c r="A54" s="1"/>
      <c r="B54" s="1"/>
      <c r="C54" s="8"/>
      <c r="D54" s="1"/>
      <c r="E54" s="1"/>
    </row>
    <row r="55" spans="1:16" ht="45">
      <c r="A55" s="9" t="s">
        <v>55</v>
      </c>
      <c r="B55" s="10"/>
      <c r="C55" s="1"/>
      <c r="D55" s="31" t="s">
        <v>61</v>
      </c>
      <c r="E55" s="31"/>
    </row>
    <row r="56" spans="1:16">
      <c r="A56" s="1"/>
      <c r="B56" s="11" t="s">
        <v>56</v>
      </c>
      <c r="C56" s="1"/>
      <c r="D56" s="30" t="s">
        <v>57</v>
      </c>
      <c r="E56" s="30"/>
    </row>
    <row r="57" spans="1:16" ht="54" customHeight="1">
      <c r="A57" s="9" t="s">
        <v>60</v>
      </c>
      <c r="B57" s="10"/>
      <c r="C57" s="1"/>
      <c r="D57" s="31" t="s">
        <v>62</v>
      </c>
      <c r="E57" s="31"/>
    </row>
    <row r="58" spans="1:16">
      <c r="A58" s="1"/>
      <c r="B58" s="11" t="s">
        <v>56</v>
      </c>
      <c r="C58" s="1"/>
      <c r="D58" s="30" t="s">
        <v>57</v>
      </c>
      <c r="E58" s="30"/>
    </row>
    <row r="59" spans="1:16">
      <c r="A59" s="24" t="s">
        <v>58</v>
      </c>
      <c r="B59" s="1"/>
      <c r="C59" s="1"/>
      <c r="D59" s="1"/>
      <c r="E59" s="1"/>
    </row>
  </sheetData>
  <mergeCells count="9">
    <mergeCell ref="D56:E56"/>
    <mergeCell ref="D57:E57"/>
    <mergeCell ref="D58:E58"/>
    <mergeCell ref="A1:E1"/>
    <mergeCell ref="A3:A4"/>
    <mergeCell ref="B3:B4"/>
    <mergeCell ref="C3:C4"/>
    <mergeCell ref="D3:E3"/>
    <mergeCell ref="D55:E55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9"/>
  <sheetViews>
    <sheetView view="pageBreakPreview" zoomScale="80" zoomScaleSheetLayoutView="8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H48" sqref="H48"/>
    </sheetView>
  </sheetViews>
  <sheetFormatPr defaultRowHeight="15"/>
  <cols>
    <col min="1" max="1" width="34.28515625" customWidth="1"/>
    <col min="2" max="2" width="17" customWidth="1"/>
    <col min="3" max="3" width="14.85546875" customWidth="1"/>
    <col min="6" max="6" width="1" customWidth="1"/>
    <col min="7" max="8" width="14" customWidth="1"/>
    <col min="9" max="9" width="14.28515625" customWidth="1"/>
    <col min="10" max="10" width="11.42578125" customWidth="1"/>
    <col min="11" max="11" width="12.28515625" customWidth="1"/>
    <col min="12" max="12" width="11.85546875" customWidth="1"/>
    <col min="13" max="13" width="12" customWidth="1"/>
    <col min="14" max="14" width="11.85546875" customWidth="1"/>
    <col min="15" max="15" width="13" customWidth="1"/>
    <col min="16" max="16" width="11.140625" bestFit="1" customWidth="1"/>
  </cols>
  <sheetData>
    <row r="1" spans="1:16">
      <c r="A1" s="32" t="s">
        <v>0</v>
      </c>
      <c r="B1" s="32"/>
      <c r="C1" s="32"/>
      <c r="D1" s="32"/>
      <c r="E1" s="32"/>
    </row>
    <row r="2" spans="1:16">
      <c r="A2" s="1"/>
      <c r="B2" s="1"/>
      <c r="C2" s="1"/>
      <c r="D2" s="1"/>
      <c r="E2" s="1"/>
    </row>
    <row r="3" spans="1:16" ht="30" customHeight="1">
      <c r="A3" s="33" t="s">
        <v>1</v>
      </c>
      <c r="B3" s="34" t="s">
        <v>2</v>
      </c>
      <c r="C3" s="33" t="s">
        <v>3</v>
      </c>
      <c r="D3" s="33" t="s">
        <v>4</v>
      </c>
      <c r="E3" s="33"/>
    </row>
    <row r="4" spans="1:16" ht="150" customHeight="1">
      <c r="A4" s="33"/>
      <c r="B4" s="35"/>
      <c r="C4" s="33"/>
      <c r="D4" s="2" t="s">
        <v>5</v>
      </c>
      <c r="E4" s="2" t="s">
        <v>6</v>
      </c>
      <c r="G4" s="3" t="s">
        <v>7</v>
      </c>
      <c r="H4" s="3" t="s">
        <v>8</v>
      </c>
      <c r="I4" s="13" t="s">
        <v>9</v>
      </c>
      <c r="J4" s="13" t="s">
        <v>10</v>
      </c>
      <c r="K4" s="3" t="s">
        <v>7</v>
      </c>
      <c r="L4" s="3" t="s">
        <v>8</v>
      </c>
      <c r="M4" s="3" t="s">
        <v>11</v>
      </c>
      <c r="N4" s="13" t="s">
        <v>12</v>
      </c>
      <c r="O4" s="18" t="s">
        <v>59</v>
      </c>
      <c r="P4" s="18">
        <v>310088150</v>
      </c>
    </row>
    <row r="5" spans="1:16" ht="30">
      <c r="A5" s="4" t="s">
        <v>13</v>
      </c>
      <c r="B5" s="5" t="s">
        <v>14</v>
      </c>
      <c r="C5" s="6">
        <v>0</v>
      </c>
      <c r="D5" s="5"/>
      <c r="E5" s="5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4" t="s">
        <v>15</v>
      </c>
      <c r="B6" s="5" t="s">
        <v>14</v>
      </c>
      <c r="C6" s="12">
        <f>C8+C9+C15</f>
        <v>22980646.776159998</v>
      </c>
      <c r="D6" s="12"/>
      <c r="E6" s="12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4" t="s">
        <v>16</v>
      </c>
      <c r="B7" s="5" t="s">
        <v>14</v>
      </c>
      <c r="C7" s="12"/>
      <c r="D7" s="12"/>
      <c r="E7" s="12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30">
      <c r="A8" s="4" t="s">
        <v>17</v>
      </c>
      <c r="B8" s="5" t="s">
        <v>14</v>
      </c>
      <c r="C8" s="12">
        <f>G8+H8+I8</f>
        <v>21805636.776159998</v>
      </c>
      <c r="D8" s="12"/>
      <c r="E8" s="12"/>
      <c r="F8" s="19"/>
      <c r="G8" s="21">
        <f>G21+G26+G41+G42</f>
        <v>9423424.1261599995</v>
      </c>
      <c r="H8" s="21">
        <f>H21+H26+H41+H42</f>
        <v>7463788.6099999994</v>
      </c>
      <c r="I8" s="21">
        <f>I23+I25</f>
        <v>4918424.04</v>
      </c>
      <c r="J8" s="20"/>
      <c r="K8" s="20"/>
      <c r="L8" s="20"/>
      <c r="M8" s="20"/>
      <c r="N8" s="20"/>
      <c r="O8" s="20"/>
      <c r="P8" s="20"/>
    </row>
    <row r="9" spans="1:16">
      <c r="A9" s="4" t="s">
        <v>18</v>
      </c>
      <c r="B9" s="5" t="s">
        <v>14</v>
      </c>
      <c r="C9" s="12">
        <f>K9+L9+M9+N9+P9+O9</f>
        <v>375010</v>
      </c>
      <c r="D9" s="12"/>
      <c r="E9" s="12"/>
      <c r="F9" s="19"/>
      <c r="G9" s="20"/>
      <c r="H9" s="20"/>
      <c r="I9" s="20"/>
      <c r="J9" s="20"/>
      <c r="K9" s="22">
        <f t="shared" ref="K9:P9" si="0">K23+K24+K25+K28+K29+K30+K31+K32+K33+K41+K44+K47</f>
        <v>0</v>
      </c>
      <c r="L9" s="22">
        <f t="shared" si="0"/>
        <v>280930</v>
      </c>
      <c r="M9" s="22">
        <f t="shared" si="0"/>
        <v>0</v>
      </c>
      <c r="N9" s="22">
        <f t="shared" si="0"/>
        <v>94080</v>
      </c>
      <c r="O9" s="22">
        <f t="shared" si="0"/>
        <v>0</v>
      </c>
      <c r="P9" s="22">
        <f t="shared" si="0"/>
        <v>0</v>
      </c>
    </row>
    <row r="10" spans="1:16" ht="120">
      <c r="A10" s="4" t="s">
        <v>19</v>
      </c>
      <c r="B10" s="5" t="s">
        <v>14</v>
      </c>
      <c r="C10" s="6" t="s">
        <v>20</v>
      </c>
      <c r="D10" s="5"/>
      <c r="E10" s="5"/>
      <c r="G10" s="15"/>
      <c r="H10" s="15"/>
      <c r="I10" s="15"/>
      <c r="J10" s="15"/>
      <c r="K10" s="15"/>
      <c r="L10" s="15"/>
      <c r="M10" s="15"/>
      <c r="N10" s="15"/>
      <c r="O10" s="14"/>
      <c r="P10" s="14"/>
    </row>
    <row r="11" spans="1:16">
      <c r="A11" s="4" t="s">
        <v>16</v>
      </c>
      <c r="B11" s="5" t="s">
        <v>14</v>
      </c>
      <c r="C11" s="6"/>
      <c r="D11" s="5"/>
      <c r="E11" s="5"/>
      <c r="G11" s="15"/>
      <c r="H11" s="15"/>
      <c r="I11" s="15"/>
      <c r="J11" s="15"/>
      <c r="K11" s="15"/>
      <c r="L11" s="15"/>
      <c r="M11" s="15"/>
      <c r="N11" s="15"/>
      <c r="O11" s="14"/>
      <c r="P11" s="14"/>
    </row>
    <row r="12" spans="1:16">
      <c r="A12" s="4" t="s">
        <v>21</v>
      </c>
      <c r="B12" s="5" t="s">
        <v>14</v>
      </c>
      <c r="C12" s="6" t="s">
        <v>20</v>
      </c>
      <c r="D12" s="5"/>
      <c r="E12" s="5"/>
      <c r="G12" s="15"/>
      <c r="H12" s="15"/>
      <c r="I12" s="15"/>
      <c r="J12" s="15"/>
      <c r="K12" s="15"/>
      <c r="L12" s="15"/>
      <c r="M12" s="15"/>
      <c r="N12" s="15"/>
      <c r="O12" s="14"/>
      <c r="P12" s="14"/>
    </row>
    <row r="13" spans="1:16">
      <c r="A13" s="4" t="s">
        <v>22</v>
      </c>
      <c r="B13" s="5" t="s">
        <v>14</v>
      </c>
      <c r="C13" s="6" t="s">
        <v>20</v>
      </c>
      <c r="D13" s="5"/>
      <c r="E13" s="5"/>
      <c r="G13" s="15"/>
      <c r="H13" s="15"/>
      <c r="I13" s="15"/>
      <c r="J13" s="15"/>
      <c r="K13" s="15"/>
      <c r="L13" s="15"/>
      <c r="M13" s="15"/>
      <c r="N13" s="15"/>
      <c r="O13" s="14"/>
      <c r="P13" s="14"/>
    </row>
    <row r="14" spans="1:16">
      <c r="A14" s="4"/>
      <c r="B14" s="5"/>
      <c r="C14" s="6"/>
      <c r="D14" s="5"/>
      <c r="E14" s="5"/>
      <c r="G14" s="15"/>
      <c r="H14" s="15"/>
      <c r="I14" s="15"/>
      <c r="J14" s="15"/>
      <c r="K14" s="15"/>
      <c r="L14" s="15"/>
      <c r="M14" s="15"/>
      <c r="N14" s="15"/>
      <c r="O14" s="14"/>
      <c r="P14" s="14"/>
    </row>
    <row r="15" spans="1:16" ht="30">
      <c r="A15" s="4" t="s">
        <v>23</v>
      </c>
      <c r="B15" s="5" t="s">
        <v>14</v>
      </c>
      <c r="C15" s="12">
        <f>C16</f>
        <v>800000</v>
      </c>
      <c r="D15" s="5"/>
      <c r="E15" s="5"/>
      <c r="G15" s="15"/>
      <c r="H15" s="15"/>
      <c r="I15" s="15"/>
      <c r="J15" s="15"/>
      <c r="K15" s="15"/>
      <c r="L15" s="15"/>
      <c r="M15" s="15"/>
      <c r="N15" s="15"/>
      <c r="O15" s="14"/>
      <c r="P15" s="14"/>
    </row>
    <row r="16" spans="1:16">
      <c r="A16" s="4" t="s">
        <v>16</v>
      </c>
      <c r="B16" s="5" t="s">
        <v>14</v>
      </c>
      <c r="C16" s="12">
        <f>J16</f>
        <v>800000</v>
      </c>
      <c r="D16" s="5"/>
      <c r="E16" s="5"/>
      <c r="G16" s="15"/>
      <c r="H16" s="15"/>
      <c r="I16" s="15"/>
      <c r="J16" s="17">
        <f>J42</f>
        <v>800000</v>
      </c>
      <c r="K16" s="15"/>
      <c r="L16" s="15"/>
      <c r="M16" s="15"/>
      <c r="N16" s="15"/>
      <c r="O16" s="14"/>
      <c r="P16" s="14"/>
    </row>
    <row r="17" spans="1:16" ht="30">
      <c r="A17" s="4" t="s">
        <v>24</v>
      </c>
      <c r="B17" s="5" t="s">
        <v>14</v>
      </c>
      <c r="C17" s="6" t="s">
        <v>20</v>
      </c>
      <c r="D17" s="5"/>
      <c r="E17" s="5"/>
      <c r="G17" s="15"/>
      <c r="H17" s="15"/>
      <c r="I17" s="15"/>
      <c r="J17" s="15"/>
      <c r="K17" s="15"/>
      <c r="L17" s="15"/>
      <c r="M17" s="15"/>
      <c r="N17" s="15"/>
      <c r="O17" s="14"/>
      <c r="P17" s="14"/>
    </row>
    <row r="18" spans="1:16" ht="30">
      <c r="A18" s="4" t="s">
        <v>25</v>
      </c>
      <c r="B18" s="5" t="s">
        <v>14</v>
      </c>
      <c r="C18" s="6">
        <v>0</v>
      </c>
      <c r="D18" s="5"/>
      <c r="E18" s="5"/>
      <c r="G18" s="15"/>
      <c r="H18" s="15"/>
      <c r="I18" s="15"/>
      <c r="J18" s="15"/>
      <c r="K18" s="15"/>
      <c r="L18" s="15"/>
      <c r="M18" s="15"/>
      <c r="N18" s="15"/>
      <c r="O18" s="14"/>
      <c r="P18" s="14"/>
    </row>
    <row r="19" spans="1:16">
      <c r="A19" s="4" t="s">
        <v>26</v>
      </c>
      <c r="B19" s="5">
        <v>900</v>
      </c>
      <c r="C19" s="12">
        <f>C21+C26+C41+C42</f>
        <v>22980646.776159998</v>
      </c>
      <c r="D19" s="5"/>
      <c r="E19" s="5"/>
      <c r="G19" s="15"/>
      <c r="H19" s="15"/>
      <c r="I19" s="15"/>
      <c r="J19" s="15"/>
      <c r="K19" s="15"/>
      <c r="L19" s="15"/>
      <c r="M19" s="15"/>
      <c r="N19" s="15"/>
      <c r="O19" s="14"/>
      <c r="P19" s="14"/>
    </row>
    <row r="20" spans="1:16">
      <c r="A20" s="4" t="s">
        <v>16</v>
      </c>
      <c r="B20" s="5"/>
      <c r="C20" s="12"/>
      <c r="D20" s="5"/>
      <c r="E20" s="5"/>
      <c r="G20" s="15"/>
      <c r="H20" s="15"/>
      <c r="I20" s="15"/>
      <c r="J20" s="15"/>
      <c r="K20" s="15"/>
      <c r="L20" s="15"/>
      <c r="M20" s="15"/>
      <c r="N20" s="15"/>
      <c r="O20" s="14"/>
      <c r="P20" s="14"/>
    </row>
    <row r="21" spans="1:16" ht="30">
      <c r="A21" s="4" t="s">
        <v>27</v>
      </c>
      <c r="B21" s="5">
        <v>210</v>
      </c>
      <c r="C21" s="12">
        <f>C23+C24+C25</f>
        <v>16392685.776159998</v>
      </c>
      <c r="D21" s="5"/>
      <c r="E21" s="5"/>
      <c r="G21" s="15">
        <f>G23+G25+G24</f>
        <v>4631033.1261599995</v>
      </c>
      <c r="H21" s="15">
        <f>H23+H25+H24</f>
        <v>6843228.6099999994</v>
      </c>
      <c r="I21" s="15">
        <f>I23+I25+I24</f>
        <v>4918424.04</v>
      </c>
      <c r="J21" s="15"/>
      <c r="K21" s="15"/>
      <c r="L21" s="15"/>
      <c r="M21" s="15"/>
      <c r="N21" s="15"/>
      <c r="O21" s="14"/>
      <c r="P21" s="14"/>
    </row>
    <row r="22" spans="1:16">
      <c r="A22" s="4" t="s">
        <v>28</v>
      </c>
      <c r="B22" s="5"/>
      <c r="C22" s="12"/>
      <c r="D22" s="5"/>
      <c r="E22" s="5"/>
      <c r="G22" s="15"/>
      <c r="H22" s="15"/>
      <c r="I22" s="15"/>
      <c r="J22" s="15"/>
      <c r="K22" s="15"/>
      <c r="L22" s="15"/>
      <c r="M22" s="15"/>
      <c r="N22" s="15"/>
      <c r="O22" s="14"/>
      <c r="P22" s="14"/>
    </row>
    <row r="23" spans="1:16">
      <c r="A23" s="4" t="s">
        <v>29</v>
      </c>
      <c r="B23" s="5">
        <v>211</v>
      </c>
      <c r="C23" s="12">
        <f>G23+H23+I23+K23+L23+M23+N23</f>
        <v>12587430.629999999</v>
      </c>
      <c r="D23" s="5"/>
      <c r="E23" s="5"/>
      <c r="G23" s="16">
        <v>3556861.08</v>
      </c>
      <c r="H23" s="16">
        <v>5252978.3499999996</v>
      </c>
      <c r="I23" s="16">
        <v>3777591.2</v>
      </c>
      <c r="J23" s="15"/>
      <c r="K23" s="15"/>
      <c r="L23" s="15"/>
      <c r="M23" s="15"/>
      <c r="N23" s="15"/>
      <c r="O23" s="14"/>
      <c r="P23" s="14"/>
    </row>
    <row r="24" spans="1:16">
      <c r="A24" s="4" t="s">
        <v>30</v>
      </c>
      <c r="B24" s="5">
        <v>212</v>
      </c>
      <c r="C24" s="12">
        <f>G24+H24+I24+K24+L24+M24+N24</f>
        <v>3850</v>
      </c>
      <c r="D24" s="5"/>
      <c r="E24" s="5"/>
      <c r="G24" s="15"/>
      <c r="H24" s="15">
        <v>3850</v>
      </c>
      <c r="I24" s="15"/>
      <c r="J24" s="15"/>
      <c r="K24" s="15"/>
      <c r="L24" s="15"/>
      <c r="M24" s="15"/>
      <c r="N24" s="15"/>
      <c r="O24" s="14"/>
      <c r="P24" s="14"/>
    </row>
    <row r="25" spans="1:16" ht="30">
      <c r="A25" s="4" t="s">
        <v>31</v>
      </c>
      <c r="B25" s="5">
        <v>213</v>
      </c>
      <c r="C25" s="12">
        <f>G25+H25+I25+K25+L25+M25+N25</f>
        <v>3801405.14616</v>
      </c>
      <c r="D25" s="5"/>
      <c r="E25" s="5"/>
      <c r="G25" s="16">
        <f>G23*0.302</f>
        <v>1074172.0461599999</v>
      </c>
      <c r="H25" s="16">
        <v>1586400.26</v>
      </c>
      <c r="I25" s="16">
        <v>1140832.8400000001</v>
      </c>
      <c r="J25" s="15"/>
      <c r="K25" s="15"/>
      <c r="L25" s="15"/>
      <c r="M25" s="15"/>
      <c r="N25" s="15"/>
      <c r="O25" s="14"/>
      <c r="P25" s="14"/>
    </row>
    <row r="26" spans="1:16">
      <c r="A26" s="4" t="s">
        <v>32</v>
      </c>
      <c r="B26" s="5">
        <v>220</v>
      </c>
      <c r="C26" s="12">
        <f>C28+C29+C30+C31+C32+C33</f>
        <v>2786422.84</v>
      </c>
      <c r="D26" s="5"/>
      <c r="E26" s="5"/>
      <c r="G26" s="25">
        <f>G28+G29+G30+G31+G32+G33</f>
        <v>2560862.8400000003</v>
      </c>
      <c r="H26" s="25">
        <f>H28+H29+H30+H31+H32+H33</f>
        <v>225560</v>
      </c>
      <c r="I26" s="25">
        <f t="shared" ref="I26:P26" si="1">I28+I29+I30+I31+I32+I33</f>
        <v>0</v>
      </c>
      <c r="J26" s="25"/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5">
        <f t="shared" si="1"/>
        <v>0</v>
      </c>
    </row>
    <row r="27" spans="1:16">
      <c r="A27" s="4" t="s">
        <v>28</v>
      </c>
      <c r="B27" s="5"/>
      <c r="C27" s="12"/>
      <c r="D27" s="5"/>
      <c r="E27" s="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>
      <c r="A28" s="4" t="s">
        <v>33</v>
      </c>
      <c r="B28" s="5">
        <v>221</v>
      </c>
      <c r="C28" s="12">
        <f t="shared" ref="C28:C33" si="2">G28+H28+I28+K28+L28+M28+N28</f>
        <v>75000</v>
      </c>
      <c r="D28" s="5"/>
      <c r="E28" s="5"/>
      <c r="G28" s="25"/>
      <c r="H28" s="25">
        <v>75000</v>
      </c>
      <c r="I28" s="25"/>
      <c r="J28" s="25"/>
      <c r="K28" s="25"/>
      <c r="L28" s="25"/>
      <c r="M28" s="25"/>
      <c r="N28" s="25"/>
      <c r="O28" s="25"/>
      <c r="P28" s="25"/>
    </row>
    <row r="29" spans="1:16">
      <c r="A29" s="4" t="s">
        <v>34</v>
      </c>
      <c r="B29" s="5">
        <v>222</v>
      </c>
      <c r="C29" s="12">
        <f t="shared" si="2"/>
        <v>2000</v>
      </c>
      <c r="D29" s="5"/>
      <c r="E29" s="5"/>
      <c r="G29" s="25"/>
      <c r="H29" s="25">
        <v>2000</v>
      </c>
      <c r="I29" s="25"/>
      <c r="J29" s="25"/>
      <c r="K29" s="25"/>
      <c r="L29" s="25"/>
      <c r="M29" s="25"/>
      <c r="N29" s="25"/>
      <c r="O29" s="25"/>
      <c r="P29" s="25"/>
    </row>
    <row r="30" spans="1:16">
      <c r="A30" s="4" t="s">
        <v>35</v>
      </c>
      <c r="B30" s="5">
        <v>223</v>
      </c>
      <c r="C30" s="12">
        <f t="shared" si="2"/>
        <v>2044524.54</v>
      </c>
      <c r="D30" s="5"/>
      <c r="E30" s="5"/>
      <c r="G30" s="25">
        <v>2044524.54</v>
      </c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30">
      <c r="A31" s="4" t="s">
        <v>36</v>
      </c>
      <c r="B31" s="5">
        <v>224</v>
      </c>
      <c r="C31" s="6">
        <f t="shared" si="2"/>
        <v>0</v>
      </c>
      <c r="D31" s="5"/>
      <c r="E31" s="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30">
      <c r="A32" s="4" t="s">
        <v>37</v>
      </c>
      <c r="B32" s="5">
        <v>225</v>
      </c>
      <c r="C32" s="12">
        <f>G32+H32+I32+K32+L32+M32+N32+O32+P32</f>
        <v>335000.58</v>
      </c>
      <c r="D32" s="5"/>
      <c r="E32" s="5"/>
      <c r="G32" s="25">
        <v>335000.58</v>
      </c>
      <c r="H32" s="25"/>
      <c r="I32" s="25"/>
      <c r="J32" s="25"/>
      <c r="K32" s="25"/>
      <c r="L32" s="25"/>
      <c r="M32" s="25"/>
      <c r="N32" s="25"/>
      <c r="O32" s="25"/>
      <c r="P32" s="25"/>
    </row>
    <row r="33" spans="1:16">
      <c r="A33" s="4" t="s">
        <v>38</v>
      </c>
      <c r="B33" s="5">
        <v>226</v>
      </c>
      <c r="C33" s="12">
        <f t="shared" si="2"/>
        <v>329897.71999999997</v>
      </c>
      <c r="D33" s="5"/>
      <c r="E33" s="5"/>
      <c r="G33" s="25">
        <v>181337.72</v>
      </c>
      <c r="H33" s="25">
        <v>148560</v>
      </c>
      <c r="I33" s="25"/>
      <c r="J33" s="25"/>
      <c r="K33" s="25"/>
      <c r="L33" s="25"/>
      <c r="M33" s="25"/>
      <c r="N33" s="25"/>
      <c r="O33" s="25"/>
      <c r="P33" s="25"/>
    </row>
    <row r="34" spans="1:16" ht="30">
      <c r="A34" s="4" t="s">
        <v>39</v>
      </c>
      <c r="B34" s="5">
        <v>240</v>
      </c>
      <c r="C34" s="6" t="s">
        <v>20</v>
      </c>
      <c r="D34" s="5"/>
      <c r="E34" s="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>
      <c r="A35" s="4" t="s">
        <v>28</v>
      </c>
      <c r="B35" s="5"/>
      <c r="C35" s="6"/>
      <c r="D35" s="5"/>
      <c r="E35" s="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45">
      <c r="A36" s="4" t="s">
        <v>40</v>
      </c>
      <c r="B36" s="5">
        <v>241</v>
      </c>
      <c r="C36" s="6" t="s">
        <v>20</v>
      </c>
      <c r="D36" s="5"/>
      <c r="E36" s="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>
      <c r="A37" s="4" t="s">
        <v>41</v>
      </c>
      <c r="B37" s="5">
        <v>260</v>
      </c>
      <c r="C37" s="6" t="s">
        <v>20</v>
      </c>
      <c r="D37" s="5"/>
      <c r="E37" s="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>
      <c r="A38" s="4" t="s">
        <v>28</v>
      </c>
      <c r="B38" s="5"/>
      <c r="C38" s="6"/>
      <c r="D38" s="5"/>
      <c r="E38" s="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30">
      <c r="A39" s="4" t="s">
        <v>42</v>
      </c>
      <c r="B39" s="5">
        <v>262</v>
      </c>
      <c r="C39" s="6" t="s">
        <v>20</v>
      </c>
      <c r="D39" s="5"/>
      <c r="E39" s="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45">
      <c r="A40" s="4" t="s">
        <v>43</v>
      </c>
      <c r="B40" s="5">
        <v>263</v>
      </c>
      <c r="C40" s="6" t="s">
        <v>20</v>
      </c>
      <c r="D40" s="5"/>
      <c r="E40" s="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>
      <c r="A41" s="4" t="s">
        <v>44</v>
      </c>
      <c r="B41" s="5">
        <v>290</v>
      </c>
      <c r="C41" s="6">
        <f>G41+H41+I41+K41+L41+M41+N41</f>
        <v>0</v>
      </c>
      <c r="D41" s="5"/>
      <c r="E41" s="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30.75" customHeight="1">
      <c r="A42" s="4" t="s">
        <v>45</v>
      </c>
      <c r="B42" s="5">
        <v>300</v>
      </c>
      <c r="C42" s="12">
        <f>C44+C47</f>
        <v>3801538.16</v>
      </c>
      <c r="D42" s="5"/>
      <c r="E42" s="5"/>
      <c r="G42" s="25">
        <f>G44+G47</f>
        <v>2231528.16</v>
      </c>
      <c r="H42" s="25">
        <f>H44+H47</f>
        <v>395000</v>
      </c>
      <c r="I42" s="25">
        <f>I44+I47</f>
        <v>0</v>
      </c>
      <c r="J42" s="25">
        <f>J44+J47</f>
        <v>800000</v>
      </c>
      <c r="K42" s="25">
        <f t="shared" ref="K42:P42" si="3">K44+K47</f>
        <v>0</v>
      </c>
      <c r="L42" s="25">
        <f t="shared" si="3"/>
        <v>280930</v>
      </c>
      <c r="M42" s="25">
        <f t="shared" si="3"/>
        <v>0</v>
      </c>
      <c r="N42" s="25">
        <f t="shared" si="3"/>
        <v>94080</v>
      </c>
      <c r="O42" s="25">
        <f t="shared" si="3"/>
        <v>0</v>
      </c>
      <c r="P42" s="25">
        <f t="shared" si="3"/>
        <v>0</v>
      </c>
    </row>
    <row r="43" spans="1:16">
      <c r="A43" s="4" t="s">
        <v>28</v>
      </c>
      <c r="B43" s="5"/>
      <c r="C43" s="6"/>
      <c r="D43" s="5"/>
      <c r="E43" s="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30">
      <c r="A44" s="4" t="s">
        <v>46</v>
      </c>
      <c r="B44" s="5">
        <v>310</v>
      </c>
      <c r="C44" s="12">
        <f>G44+H44+I44+K44+L44+M44+N44+O44</f>
        <v>280930</v>
      </c>
      <c r="D44" s="5"/>
      <c r="E44" s="5"/>
      <c r="G44" s="25"/>
      <c r="H44" s="25"/>
      <c r="I44" s="25"/>
      <c r="J44" s="25"/>
      <c r="K44" s="25"/>
      <c r="L44" s="25">
        <v>280930</v>
      </c>
      <c r="M44" s="25"/>
      <c r="N44" s="25"/>
      <c r="O44" s="25"/>
      <c r="P44" s="25"/>
    </row>
    <row r="45" spans="1:16" ht="30">
      <c r="A45" s="4" t="s">
        <v>47</v>
      </c>
      <c r="B45" s="5">
        <v>320</v>
      </c>
      <c r="C45" s="6" t="s">
        <v>20</v>
      </c>
      <c r="D45" s="5"/>
      <c r="E45" s="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30">
      <c r="A46" s="4" t="s">
        <v>48</v>
      </c>
      <c r="B46" s="5">
        <v>330</v>
      </c>
      <c r="C46" s="6" t="s">
        <v>20</v>
      </c>
      <c r="D46" s="5"/>
      <c r="E46" s="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30">
      <c r="A47" s="4" t="s">
        <v>49</v>
      </c>
      <c r="B47" s="5">
        <v>340</v>
      </c>
      <c r="C47" s="12">
        <f>G47+H47+I47+J47+K47+L47+M47+N47</f>
        <v>3520608.16</v>
      </c>
      <c r="D47" s="5"/>
      <c r="E47" s="5"/>
      <c r="G47" s="26">
        <v>2231528.16</v>
      </c>
      <c r="H47" s="25">
        <v>395000</v>
      </c>
      <c r="I47" s="25"/>
      <c r="J47" s="25">
        <v>800000</v>
      </c>
      <c r="K47" s="25"/>
      <c r="L47" s="25"/>
      <c r="M47" s="25"/>
      <c r="N47" s="25">
        <v>94080</v>
      </c>
      <c r="O47" s="25"/>
      <c r="P47" s="25"/>
    </row>
    <row r="48" spans="1:16" ht="30">
      <c r="A48" s="4" t="s">
        <v>50</v>
      </c>
      <c r="B48" s="5">
        <v>500</v>
      </c>
      <c r="C48" s="6" t="s">
        <v>20</v>
      </c>
      <c r="D48" s="5"/>
      <c r="E48" s="5"/>
      <c r="G48" s="15"/>
      <c r="H48" s="15"/>
      <c r="I48" s="15"/>
      <c r="J48" s="15"/>
      <c r="K48" s="15"/>
      <c r="L48" s="15"/>
      <c r="M48" s="15"/>
      <c r="N48" s="15"/>
      <c r="O48" s="14"/>
      <c r="P48" s="14"/>
    </row>
    <row r="49" spans="1:16">
      <c r="A49" s="4" t="s">
        <v>28</v>
      </c>
      <c r="B49" s="5"/>
      <c r="C49" s="6"/>
      <c r="D49" s="5"/>
      <c r="E49" s="5"/>
      <c r="G49" s="15"/>
      <c r="H49" s="15"/>
      <c r="I49" s="15"/>
      <c r="J49" s="15"/>
      <c r="K49" s="15"/>
      <c r="L49" s="15"/>
      <c r="M49" s="15"/>
      <c r="N49" s="15"/>
      <c r="O49" s="14"/>
      <c r="P49" s="14"/>
    </row>
    <row r="50" spans="1:16" ht="45">
      <c r="A50" s="4" t="s">
        <v>51</v>
      </c>
      <c r="B50" s="5">
        <v>520</v>
      </c>
      <c r="C50" s="6" t="s">
        <v>20</v>
      </c>
      <c r="D50" s="5"/>
      <c r="E50" s="5"/>
      <c r="G50" s="15"/>
      <c r="H50" s="15"/>
      <c r="I50" s="15"/>
      <c r="J50" s="15"/>
      <c r="K50" s="15"/>
      <c r="L50" s="15"/>
      <c r="M50" s="15"/>
      <c r="N50" s="15"/>
      <c r="O50" s="14"/>
      <c r="P50" s="14"/>
    </row>
    <row r="51" spans="1:16" ht="30">
      <c r="A51" s="4" t="s">
        <v>52</v>
      </c>
      <c r="B51" s="5">
        <v>530</v>
      </c>
      <c r="C51" s="6" t="s">
        <v>20</v>
      </c>
      <c r="D51" s="5"/>
      <c r="E51" s="5"/>
      <c r="G51" s="15"/>
      <c r="H51" s="15"/>
      <c r="I51" s="15"/>
      <c r="J51" s="15"/>
      <c r="K51" s="15"/>
      <c r="L51" s="15"/>
      <c r="M51" s="15"/>
      <c r="N51" s="15"/>
      <c r="O51" s="14"/>
      <c r="P51" s="14"/>
    </row>
    <row r="52" spans="1:16">
      <c r="A52" s="4" t="s">
        <v>53</v>
      </c>
      <c r="B52" s="5"/>
      <c r="C52" s="6"/>
      <c r="D52" s="5"/>
      <c r="E52" s="5"/>
      <c r="G52" s="15"/>
      <c r="H52" s="15"/>
      <c r="I52" s="15"/>
      <c r="J52" s="15"/>
      <c r="K52" s="15"/>
      <c r="L52" s="15"/>
      <c r="M52" s="15"/>
      <c r="N52" s="15"/>
      <c r="O52" s="14"/>
      <c r="P52" s="14"/>
    </row>
    <row r="53" spans="1:16" ht="30">
      <c r="A53" s="4" t="s">
        <v>54</v>
      </c>
      <c r="B53" s="5" t="s">
        <v>14</v>
      </c>
      <c r="C53" s="7" t="s">
        <v>20</v>
      </c>
      <c r="D53" s="5"/>
      <c r="E53" s="5"/>
      <c r="G53" s="15"/>
      <c r="H53" s="15"/>
      <c r="I53" s="15"/>
      <c r="J53" s="15"/>
      <c r="K53" s="15"/>
      <c r="L53" s="15"/>
      <c r="M53" s="15"/>
      <c r="N53" s="15"/>
      <c r="O53" s="14"/>
      <c r="P53" s="14"/>
    </row>
    <row r="54" spans="1:16">
      <c r="A54" s="1"/>
      <c r="B54" s="1"/>
      <c r="C54" s="8"/>
      <c r="D54" s="1"/>
      <c r="E54" s="1"/>
    </row>
    <row r="55" spans="1:16" ht="45">
      <c r="A55" s="9" t="s">
        <v>55</v>
      </c>
      <c r="B55" s="10"/>
      <c r="C55" s="1"/>
      <c r="D55" s="31" t="s">
        <v>61</v>
      </c>
      <c r="E55" s="31"/>
    </row>
    <row r="56" spans="1:16">
      <c r="A56" s="1"/>
      <c r="B56" s="11" t="s">
        <v>56</v>
      </c>
      <c r="C56" s="1"/>
      <c r="D56" s="30" t="s">
        <v>57</v>
      </c>
      <c r="E56" s="30"/>
    </row>
    <row r="57" spans="1:16" ht="54" customHeight="1">
      <c r="A57" s="9" t="s">
        <v>60</v>
      </c>
      <c r="B57" s="10"/>
      <c r="C57" s="1"/>
      <c r="D57" s="31" t="s">
        <v>62</v>
      </c>
      <c r="E57" s="31"/>
    </row>
    <row r="58" spans="1:16">
      <c r="A58" s="1"/>
      <c r="B58" s="11" t="s">
        <v>56</v>
      </c>
      <c r="C58" s="1"/>
      <c r="D58" s="30" t="s">
        <v>57</v>
      </c>
      <c r="E58" s="30"/>
    </row>
    <row r="59" spans="1:16">
      <c r="A59" s="27" t="s">
        <v>58</v>
      </c>
      <c r="B59" s="1"/>
      <c r="C59" s="1"/>
      <c r="D59" s="1"/>
      <c r="E59" s="1"/>
    </row>
  </sheetData>
  <mergeCells count="9">
    <mergeCell ref="D56:E56"/>
    <mergeCell ref="D57:E57"/>
    <mergeCell ref="D58:E58"/>
    <mergeCell ref="A1:E1"/>
    <mergeCell ref="A3:A4"/>
    <mergeCell ref="B3:B4"/>
    <mergeCell ref="C3:C4"/>
    <mergeCell ref="D3:E3"/>
    <mergeCell ref="D55:E55"/>
  </mergeCells>
  <pageMargins left="0.7" right="0.7" top="0.75" bottom="0.75" header="0.3" footer="0.3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9"/>
  <sheetViews>
    <sheetView view="pageBreakPreview" zoomScale="80" zoomScaleSheetLayoutView="80" workbookViewId="0">
      <pane xSplit="2" ySplit="4" topLeftCell="C52" activePane="bottomRight" state="frozen"/>
      <selection pane="topRight" activeCell="C1" sqref="C1"/>
      <selection pane="bottomLeft" activeCell="A5" sqref="A5"/>
      <selection pane="bottomRight" activeCell="D44" sqref="D44"/>
    </sheetView>
  </sheetViews>
  <sheetFormatPr defaultRowHeight="15"/>
  <cols>
    <col min="1" max="1" width="34.28515625" customWidth="1"/>
    <col min="2" max="2" width="17" customWidth="1"/>
    <col min="3" max="3" width="14.85546875" customWidth="1"/>
    <col min="6" max="6" width="1" customWidth="1"/>
    <col min="7" max="8" width="14" customWidth="1"/>
    <col min="9" max="9" width="14.28515625" customWidth="1"/>
    <col min="10" max="10" width="11.42578125" customWidth="1"/>
    <col min="11" max="11" width="12.28515625" customWidth="1"/>
    <col min="12" max="12" width="11.85546875" customWidth="1"/>
    <col min="13" max="13" width="12" customWidth="1"/>
    <col min="14" max="14" width="11.85546875" customWidth="1"/>
    <col min="15" max="15" width="13" customWidth="1"/>
    <col min="16" max="16" width="11.140625" bestFit="1" customWidth="1"/>
  </cols>
  <sheetData>
    <row r="1" spans="1:16">
      <c r="A1" s="32" t="s">
        <v>0</v>
      </c>
      <c r="B1" s="32"/>
      <c r="C1" s="32"/>
      <c r="D1" s="32"/>
      <c r="E1" s="32"/>
    </row>
    <row r="2" spans="1:16">
      <c r="A2" s="1"/>
      <c r="B2" s="1"/>
      <c r="C2" s="1"/>
      <c r="D2" s="1"/>
      <c r="E2" s="1"/>
    </row>
    <row r="3" spans="1:16" ht="30" customHeight="1">
      <c r="A3" s="33" t="s">
        <v>1</v>
      </c>
      <c r="B3" s="34" t="s">
        <v>2</v>
      </c>
      <c r="C3" s="33" t="s">
        <v>3</v>
      </c>
      <c r="D3" s="33" t="s">
        <v>4</v>
      </c>
      <c r="E3" s="33"/>
    </row>
    <row r="4" spans="1:16" ht="150" customHeight="1">
      <c r="A4" s="33"/>
      <c r="B4" s="35"/>
      <c r="C4" s="33"/>
      <c r="D4" s="2" t="s">
        <v>5</v>
      </c>
      <c r="E4" s="2" t="s">
        <v>6</v>
      </c>
      <c r="G4" s="3" t="s">
        <v>7</v>
      </c>
      <c r="H4" s="3" t="s">
        <v>8</v>
      </c>
      <c r="I4" s="13" t="s">
        <v>9</v>
      </c>
      <c r="J4" s="13" t="s">
        <v>10</v>
      </c>
      <c r="K4" s="3" t="s">
        <v>7</v>
      </c>
      <c r="L4" s="3" t="s">
        <v>8</v>
      </c>
      <c r="M4" s="3" t="s">
        <v>9</v>
      </c>
      <c r="N4" s="13" t="s">
        <v>12</v>
      </c>
      <c r="O4" s="18" t="s">
        <v>59</v>
      </c>
      <c r="P4" s="18">
        <v>310088150</v>
      </c>
    </row>
    <row r="5" spans="1:16" ht="30">
      <c r="A5" s="4" t="s">
        <v>13</v>
      </c>
      <c r="B5" s="5" t="s">
        <v>14</v>
      </c>
      <c r="C5" s="6">
        <v>0</v>
      </c>
      <c r="D5" s="5"/>
      <c r="E5" s="5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4" t="s">
        <v>15</v>
      </c>
      <c r="B6" s="5" t="s">
        <v>14</v>
      </c>
      <c r="C6" s="12">
        <f>C8+C9+C15</f>
        <v>22997264.776159998</v>
      </c>
      <c r="D6" s="12"/>
      <c r="E6" s="12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4" t="s">
        <v>16</v>
      </c>
      <c r="B7" s="5" t="s">
        <v>14</v>
      </c>
      <c r="C7" s="12"/>
      <c r="D7" s="12"/>
      <c r="E7" s="12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30">
      <c r="A8" s="4" t="s">
        <v>17</v>
      </c>
      <c r="B8" s="5" t="s">
        <v>14</v>
      </c>
      <c r="C8" s="12">
        <f>G8+H8+I8</f>
        <v>21805636.776159998</v>
      </c>
      <c r="D8" s="12"/>
      <c r="E8" s="12"/>
      <c r="F8" s="19"/>
      <c r="G8" s="21">
        <f>G21+G26+G41+G42</f>
        <v>9423424.1261599995</v>
      </c>
      <c r="H8" s="21">
        <f>H21+H26+H41+H42</f>
        <v>7463788.6099999994</v>
      </c>
      <c r="I8" s="21">
        <f>I23+I25</f>
        <v>4918424.04</v>
      </c>
      <c r="J8" s="20"/>
      <c r="K8" s="20"/>
      <c r="L8" s="20"/>
      <c r="M8" s="20"/>
      <c r="N8" s="20"/>
      <c r="O8" s="20"/>
      <c r="P8" s="20"/>
    </row>
    <row r="9" spans="1:16">
      <c r="A9" s="4" t="s">
        <v>18</v>
      </c>
      <c r="B9" s="5" t="s">
        <v>14</v>
      </c>
      <c r="C9" s="12">
        <f>K9+L9+M9+N9+P9+O9</f>
        <v>391628</v>
      </c>
      <c r="D9" s="12"/>
      <c r="E9" s="12"/>
      <c r="F9" s="19"/>
      <c r="G9" s="20"/>
      <c r="H9" s="20"/>
      <c r="I9" s="20"/>
      <c r="J9" s="20"/>
      <c r="K9" s="22">
        <f t="shared" ref="K9:P9" si="0">K23+K24+K25+K28+K29+K30+K31+K32+K33+K41+K44+K47</f>
        <v>0</v>
      </c>
      <c r="L9" s="22">
        <f t="shared" si="0"/>
        <v>280930</v>
      </c>
      <c r="M9" s="22">
        <f t="shared" si="0"/>
        <v>16618</v>
      </c>
      <c r="N9" s="22">
        <f t="shared" si="0"/>
        <v>94080</v>
      </c>
      <c r="O9" s="22">
        <f t="shared" si="0"/>
        <v>0</v>
      </c>
      <c r="P9" s="22">
        <f t="shared" si="0"/>
        <v>0</v>
      </c>
    </row>
    <row r="10" spans="1:16" ht="120">
      <c r="A10" s="4" t="s">
        <v>19</v>
      </c>
      <c r="B10" s="5" t="s">
        <v>14</v>
      </c>
      <c r="C10" s="6" t="s">
        <v>20</v>
      </c>
      <c r="D10" s="5"/>
      <c r="E10" s="5"/>
      <c r="G10" s="15"/>
      <c r="H10" s="15"/>
      <c r="I10" s="15"/>
      <c r="J10" s="15"/>
      <c r="K10" s="15"/>
      <c r="L10" s="15"/>
      <c r="M10" s="15"/>
      <c r="N10" s="15"/>
      <c r="O10" s="14"/>
      <c r="P10" s="14"/>
    </row>
    <row r="11" spans="1:16">
      <c r="A11" s="4" t="s">
        <v>16</v>
      </c>
      <c r="B11" s="5" t="s">
        <v>14</v>
      </c>
      <c r="C11" s="6"/>
      <c r="D11" s="5"/>
      <c r="E11" s="5"/>
      <c r="G11" s="15"/>
      <c r="H11" s="15"/>
      <c r="I11" s="15"/>
      <c r="J11" s="15"/>
      <c r="K11" s="15"/>
      <c r="L11" s="15"/>
      <c r="M11" s="15"/>
      <c r="N11" s="15"/>
      <c r="O11" s="14"/>
      <c r="P11" s="14"/>
    </row>
    <row r="12" spans="1:16">
      <c r="A12" s="4" t="s">
        <v>21</v>
      </c>
      <c r="B12" s="5" t="s">
        <v>14</v>
      </c>
      <c r="C12" s="6" t="s">
        <v>20</v>
      </c>
      <c r="D12" s="5"/>
      <c r="E12" s="5"/>
      <c r="G12" s="15"/>
      <c r="H12" s="15"/>
      <c r="I12" s="15"/>
      <c r="J12" s="15"/>
      <c r="K12" s="15"/>
      <c r="L12" s="15"/>
      <c r="M12" s="15"/>
      <c r="N12" s="15"/>
      <c r="O12" s="14"/>
      <c r="P12" s="14"/>
    </row>
    <row r="13" spans="1:16">
      <c r="A13" s="4" t="s">
        <v>22</v>
      </c>
      <c r="B13" s="5" t="s">
        <v>14</v>
      </c>
      <c r="C13" s="6" t="s">
        <v>20</v>
      </c>
      <c r="D13" s="5"/>
      <c r="E13" s="5"/>
      <c r="G13" s="15"/>
      <c r="H13" s="15"/>
      <c r="I13" s="15"/>
      <c r="J13" s="15"/>
      <c r="K13" s="15"/>
      <c r="L13" s="15"/>
      <c r="M13" s="15"/>
      <c r="N13" s="15"/>
      <c r="O13" s="14"/>
      <c r="P13" s="14"/>
    </row>
    <row r="14" spans="1:16">
      <c r="A14" s="4"/>
      <c r="B14" s="5"/>
      <c r="C14" s="6"/>
      <c r="D14" s="5"/>
      <c r="E14" s="5"/>
      <c r="G14" s="15"/>
      <c r="H14" s="15"/>
      <c r="I14" s="15"/>
      <c r="J14" s="15"/>
      <c r="K14" s="15"/>
      <c r="L14" s="15"/>
      <c r="M14" s="15"/>
      <c r="N14" s="15"/>
      <c r="O14" s="14"/>
      <c r="P14" s="14"/>
    </row>
    <row r="15" spans="1:16" ht="30">
      <c r="A15" s="4" t="s">
        <v>23</v>
      </c>
      <c r="B15" s="5" t="s">
        <v>14</v>
      </c>
      <c r="C15" s="12">
        <f>C16</f>
        <v>800000</v>
      </c>
      <c r="D15" s="5"/>
      <c r="E15" s="5"/>
      <c r="G15" s="15"/>
      <c r="H15" s="15"/>
      <c r="I15" s="15"/>
      <c r="J15" s="15"/>
      <c r="K15" s="15"/>
      <c r="L15" s="15"/>
      <c r="M15" s="15"/>
      <c r="N15" s="15"/>
      <c r="O15" s="14"/>
      <c r="P15" s="14"/>
    </row>
    <row r="16" spans="1:16">
      <c r="A16" s="4" t="s">
        <v>16</v>
      </c>
      <c r="B16" s="5" t="s">
        <v>14</v>
      </c>
      <c r="C16" s="12">
        <f>J16</f>
        <v>800000</v>
      </c>
      <c r="D16" s="5"/>
      <c r="E16" s="5"/>
      <c r="G16" s="15"/>
      <c r="H16" s="15"/>
      <c r="I16" s="15"/>
      <c r="J16" s="17">
        <f>J42</f>
        <v>800000</v>
      </c>
      <c r="K16" s="15"/>
      <c r="L16" s="15"/>
      <c r="M16" s="15"/>
      <c r="N16" s="15"/>
      <c r="O16" s="14"/>
      <c r="P16" s="14"/>
    </row>
    <row r="17" spans="1:16" ht="30">
      <c r="A17" s="4" t="s">
        <v>24</v>
      </c>
      <c r="B17" s="5" t="s">
        <v>14</v>
      </c>
      <c r="C17" s="6" t="s">
        <v>20</v>
      </c>
      <c r="D17" s="5"/>
      <c r="E17" s="5"/>
      <c r="G17" s="15"/>
      <c r="H17" s="15"/>
      <c r="I17" s="15"/>
      <c r="J17" s="15"/>
      <c r="K17" s="15"/>
      <c r="L17" s="15"/>
      <c r="M17" s="15"/>
      <c r="N17" s="15"/>
      <c r="O17" s="14"/>
      <c r="P17" s="14"/>
    </row>
    <row r="18" spans="1:16" ht="30">
      <c r="A18" s="4" t="s">
        <v>25</v>
      </c>
      <c r="B18" s="5" t="s">
        <v>14</v>
      </c>
      <c r="C18" s="6">
        <v>0</v>
      </c>
      <c r="D18" s="5"/>
      <c r="E18" s="5"/>
      <c r="G18" s="15"/>
      <c r="H18" s="15"/>
      <c r="I18" s="15"/>
      <c r="J18" s="15"/>
      <c r="K18" s="15"/>
      <c r="L18" s="15"/>
      <c r="M18" s="15"/>
      <c r="N18" s="15"/>
      <c r="O18" s="14"/>
      <c r="P18" s="14"/>
    </row>
    <row r="19" spans="1:16">
      <c r="A19" s="4" t="s">
        <v>26</v>
      </c>
      <c r="B19" s="5">
        <v>900</v>
      </c>
      <c r="C19" s="12">
        <f>C21+C26+C41+C42</f>
        <v>22997264.776159998</v>
      </c>
      <c r="D19" s="5"/>
      <c r="E19" s="5"/>
      <c r="G19" s="15"/>
      <c r="H19" s="15"/>
      <c r="I19" s="15"/>
      <c r="J19" s="15"/>
      <c r="K19" s="15"/>
      <c r="L19" s="15"/>
      <c r="M19" s="15"/>
      <c r="N19" s="15"/>
      <c r="O19" s="14"/>
      <c r="P19" s="14"/>
    </row>
    <row r="20" spans="1:16">
      <c r="A20" s="4" t="s">
        <v>16</v>
      </c>
      <c r="B20" s="5"/>
      <c r="C20" s="12"/>
      <c r="D20" s="5"/>
      <c r="E20" s="5"/>
      <c r="G20" s="15"/>
      <c r="H20" s="15"/>
      <c r="I20" s="15"/>
      <c r="J20" s="15"/>
      <c r="K20" s="15"/>
      <c r="L20" s="15"/>
      <c r="M20" s="15"/>
      <c r="N20" s="15"/>
      <c r="O20" s="14"/>
      <c r="P20" s="14"/>
    </row>
    <row r="21" spans="1:16" ht="30">
      <c r="A21" s="4" t="s">
        <v>27</v>
      </c>
      <c r="B21" s="5">
        <v>210</v>
      </c>
      <c r="C21" s="12">
        <f>C23+C24+C25</f>
        <v>16409303.776159998</v>
      </c>
      <c r="D21" s="5"/>
      <c r="E21" s="5"/>
      <c r="G21" s="15">
        <f>G23+G25+G24</f>
        <v>4631033.1261599995</v>
      </c>
      <c r="H21" s="15">
        <f>H23+H25+H24</f>
        <v>6843228.6099999994</v>
      </c>
      <c r="I21" s="15">
        <f>I23+I25+I24</f>
        <v>4918424.04</v>
      </c>
      <c r="J21" s="15"/>
      <c r="K21" s="15"/>
      <c r="L21" s="15"/>
      <c r="M21" s="15"/>
      <c r="N21" s="15"/>
      <c r="O21" s="14"/>
      <c r="P21" s="14"/>
    </row>
    <row r="22" spans="1:16">
      <c r="A22" s="4" t="s">
        <v>28</v>
      </c>
      <c r="B22" s="5"/>
      <c r="C22" s="12"/>
      <c r="D22" s="5"/>
      <c r="E22" s="5"/>
      <c r="G22" s="15"/>
      <c r="H22" s="15"/>
      <c r="I22" s="15"/>
      <c r="J22" s="15"/>
      <c r="K22" s="15"/>
      <c r="L22" s="15"/>
      <c r="M22" s="15"/>
      <c r="N22" s="15"/>
      <c r="O22" s="14"/>
      <c r="P22" s="14"/>
    </row>
    <row r="23" spans="1:16">
      <c r="A23" s="4" t="s">
        <v>29</v>
      </c>
      <c r="B23" s="5">
        <v>211</v>
      </c>
      <c r="C23" s="12">
        <f>G23+H23+I23+K23+L23+M23+N23</f>
        <v>12587430.629999999</v>
      </c>
      <c r="D23" s="5"/>
      <c r="E23" s="5"/>
      <c r="G23" s="16">
        <v>3556861.08</v>
      </c>
      <c r="H23" s="16">
        <v>5252978.3499999996</v>
      </c>
      <c r="I23" s="16">
        <v>3777591.2</v>
      </c>
      <c r="J23" s="15"/>
      <c r="K23" s="15"/>
      <c r="L23" s="15"/>
      <c r="M23" s="15"/>
      <c r="N23" s="15"/>
      <c r="O23" s="14"/>
      <c r="P23" s="14"/>
    </row>
    <row r="24" spans="1:16">
      <c r="A24" s="4" t="s">
        <v>30</v>
      </c>
      <c r="B24" s="5">
        <v>212</v>
      </c>
      <c r="C24" s="12">
        <f>G24+H24+I24+K24+L24+M24+N24</f>
        <v>20468</v>
      </c>
      <c r="D24" s="5"/>
      <c r="E24" s="5"/>
      <c r="G24" s="15"/>
      <c r="H24" s="15">
        <v>3850</v>
      </c>
      <c r="I24" s="15"/>
      <c r="J24" s="15"/>
      <c r="K24" s="15"/>
      <c r="L24" s="15"/>
      <c r="M24" s="15">
        <v>16618</v>
      </c>
      <c r="N24" s="15"/>
      <c r="O24" s="14"/>
      <c r="P24" s="14"/>
    </row>
    <row r="25" spans="1:16" ht="30">
      <c r="A25" s="4" t="s">
        <v>31</v>
      </c>
      <c r="B25" s="5">
        <v>213</v>
      </c>
      <c r="C25" s="12">
        <f>G25+H25+I25+K25+L25+M25+N25</f>
        <v>3801405.14616</v>
      </c>
      <c r="D25" s="5"/>
      <c r="E25" s="5"/>
      <c r="G25" s="16">
        <f>G23*0.302</f>
        <v>1074172.0461599999</v>
      </c>
      <c r="H25" s="16">
        <v>1586400.26</v>
      </c>
      <c r="I25" s="16">
        <v>1140832.8400000001</v>
      </c>
      <c r="J25" s="15"/>
      <c r="K25" s="15"/>
      <c r="L25" s="15"/>
      <c r="M25" s="15"/>
      <c r="N25" s="15"/>
      <c r="O25" s="14"/>
      <c r="P25" s="14"/>
    </row>
    <row r="26" spans="1:16">
      <c r="A26" s="4" t="s">
        <v>32</v>
      </c>
      <c r="B26" s="5">
        <v>220</v>
      </c>
      <c r="C26" s="12">
        <f>C28+C29+C30+C31+C32+C33</f>
        <v>2801656.84</v>
      </c>
      <c r="D26" s="5"/>
      <c r="E26" s="5"/>
      <c r="G26" s="25">
        <f>G28+G29+G30+G31+G32+G33</f>
        <v>2576096.8400000003</v>
      </c>
      <c r="H26" s="25">
        <f>H28+H29+H30+H31+H32+H33</f>
        <v>225560</v>
      </c>
      <c r="I26" s="25">
        <f t="shared" ref="I26:P26" si="1">I28+I29+I30+I31+I32+I33</f>
        <v>0</v>
      </c>
      <c r="J26" s="25"/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5">
        <f t="shared" si="1"/>
        <v>0</v>
      </c>
    </row>
    <row r="27" spans="1:16">
      <c r="A27" s="4" t="s">
        <v>28</v>
      </c>
      <c r="B27" s="5"/>
      <c r="C27" s="12"/>
      <c r="D27" s="5"/>
      <c r="E27" s="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>
      <c r="A28" s="4" t="s">
        <v>33</v>
      </c>
      <c r="B28" s="5">
        <v>221</v>
      </c>
      <c r="C28" s="12">
        <f t="shared" ref="C28:C33" si="2">G28+H28+I28+K28+L28+M28+N28</f>
        <v>75000</v>
      </c>
      <c r="D28" s="5"/>
      <c r="E28" s="5"/>
      <c r="G28" s="25"/>
      <c r="H28" s="25">
        <v>75000</v>
      </c>
      <c r="I28" s="25"/>
      <c r="J28" s="25"/>
      <c r="K28" s="25"/>
      <c r="L28" s="25"/>
      <c r="M28" s="25"/>
      <c r="N28" s="25"/>
      <c r="O28" s="25"/>
      <c r="P28" s="25"/>
    </row>
    <row r="29" spans="1:16">
      <c r="A29" s="4" t="s">
        <v>34</v>
      </c>
      <c r="B29" s="5">
        <v>222</v>
      </c>
      <c r="C29" s="12">
        <f t="shared" si="2"/>
        <v>2000</v>
      </c>
      <c r="D29" s="5"/>
      <c r="E29" s="5"/>
      <c r="G29" s="25"/>
      <c r="H29" s="25">
        <v>2000</v>
      </c>
      <c r="I29" s="25"/>
      <c r="J29" s="25"/>
      <c r="K29" s="25"/>
      <c r="L29" s="25"/>
      <c r="M29" s="25"/>
      <c r="N29" s="25"/>
      <c r="O29" s="25"/>
      <c r="P29" s="25"/>
    </row>
    <row r="30" spans="1:16">
      <c r="A30" s="4" t="s">
        <v>35</v>
      </c>
      <c r="B30" s="5">
        <v>223</v>
      </c>
      <c r="C30" s="12">
        <f t="shared" si="2"/>
        <v>2058524.54</v>
      </c>
      <c r="D30" s="5"/>
      <c r="E30" s="5"/>
      <c r="G30" s="25">
        <v>2058524.54</v>
      </c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30">
      <c r="A31" s="4" t="s">
        <v>36</v>
      </c>
      <c r="B31" s="5">
        <v>224</v>
      </c>
      <c r="C31" s="6">
        <f t="shared" si="2"/>
        <v>0</v>
      </c>
      <c r="D31" s="5"/>
      <c r="E31" s="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30">
      <c r="A32" s="4" t="s">
        <v>37</v>
      </c>
      <c r="B32" s="5">
        <v>225</v>
      </c>
      <c r="C32" s="12">
        <f>G32+H32+I32+K32+L32+M32+N32+O32+P32</f>
        <v>335000.58</v>
      </c>
      <c r="D32" s="5"/>
      <c r="E32" s="5"/>
      <c r="G32" s="25">
        <v>335000.58</v>
      </c>
      <c r="H32" s="25"/>
      <c r="I32" s="25"/>
      <c r="J32" s="25"/>
      <c r="K32" s="25"/>
      <c r="L32" s="25"/>
      <c r="M32" s="25"/>
      <c r="N32" s="25"/>
      <c r="O32" s="25"/>
      <c r="P32" s="25"/>
    </row>
    <row r="33" spans="1:16">
      <c r="A33" s="4" t="s">
        <v>38</v>
      </c>
      <c r="B33" s="5">
        <v>226</v>
      </c>
      <c r="C33" s="12">
        <f t="shared" si="2"/>
        <v>331131.71999999997</v>
      </c>
      <c r="D33" s="5"/>
      <c r="E33" s="5"/>
      <c r="G33" s="25">
        <v>182571.72</v>
      </c>
      <c r="H33" s="25">
        <v>148560</v>
      </c>
      <c r="I33" s="25"/>
      <c r="J33" s="25"/>
      <c r="K33" s="25"/>
      <c r="L33" s="25"/>
      <c r="M33" s="25"/>
      <c r="N33" s="25"/>
      <c r="O33" s="25"/>
      <c r="P33" s="25"/>
    </row>
    <row r="34" spans="1:16" ht="30">
      <c r="A34" s="4" t="s">
        <v>39</v>
      </c>
      <c r="B34" s="5">
        <v>240</v>
      </c>
      <c r="C34" s="6" t="s">
        <v>20</v>
      </c>
      <c r="D34" s="5"/>
      <c r="E34" s="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>
      <c r="A35" s="4" t="s">
        <v>28</v>
      </c>
      <c r="B35" s="5"/>
      <c r="C35" s="6"/>
      <c r="D35" s="5"/>
      <c r="E35" s="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45">
      <c r="A36" s="4" t="s">
        <v>40</v>
      </c>
      <c r="B36" s="5">
        <v>241</v>
      </c>
      <c r="C36" s="6" t="s">
        <v>20</v>
      </c>
      <c r="D36" s="5"/>
      <c r="E36" s="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>
      <c r="A37" s="4" t="s">
        <v>41</v>
      </c>
      <c r="B37" s="5">
        <v>260</v>
      </c>
      <c r="C37" s="6" t="s">
        <v>20</v>
      </c>
      <c r="D37" s="5"/>
      <c r="E37" s="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>
      <c r="A38" s="4" t="s">
        <v>28</v>
      </c>
      <c r="B38" s="5"/>
      <c r="C38" s="6"/>
      <c r="D38" s="5"/>
      <c r="E38" s="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30">
      <c r="A39" s="4" t="s">
        <v>42</v>
      </c>
      <c r="B39" s="5">
        <v>262</v>
      </c>
      <c r="C39" s="6" t="s">
        <v>20</v>
      </c>
      <c r="D39" s="5"/>
      <c r="E39" s="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45">
      <c r="A40" s="4" t="s">
        <v>43</v>
      </c>
      <c r="B40" s="5">
        <v>263</v>
      </c>
      <c r="C40" s="6" t="s">
        <v>20</v>
      </c>
      <c r="D40" s="5"/>
      <c r="E40" s="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>
      <c r="A41" s="4" t="s">
        <v>44</v>
      </c>
      <c r="B41" s="5">
        <v>290</v>
      </c>
      <c r="C41" s="6">
        <f>G41+H41+I41+K41+L41+M41+N41</f>
        <v>0</v>
      </c>
      <c r="D41" s="5"/>
      <c r="E41" s="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30.75" customHeight="1">
      <c r="A42" s="4" t="s">
        <v>45</v>
      </c>
      <c r="B42" s="5">
        <v>300</v>
      </c>
      <c r="C42" s="12">
        <f>C44+C47</f>
        <v>3786304.16</v>
      </c>
      <c r="D42" s="5"/>
      <c r="E42" s="5"/>
      <c r="G42" s="25">
        <f>G44+G47</f>
        <v>2216294.16</v>
      </c>
      <c r="H42" s="25">
        <f>H44+H47</f>
        <v>395000</v>
      </c>
      <c r="I42" s="25">
        <f>I44+I47</f>
        <v>0</v>
      </c>
      <c r="J42" s="25">
        <f>J44+J47</f>
        <v>800000</v>
      </c>
      <c r="K42" s="25">
        <f t="shared" ref="K42:P42" si="3">K44+K47</f>
        <v>0</v>
      </c>
      <c r="L42" s="25">
        <f t="shared" si="3"/>
        <v>280930</v>
      </c>
      <c r="M42" s="25">
        <f t="shared" si="3"/>
        <v>0</v>
      </c>
      <c r="N42" s="25">
        <f t="shared" si="3"/>
        <v>94080</v>
      </c>
      <c r="O42" s="25">
        <f t="shared" si="3"/>
        <v>0</v>
      </c>
      <c r="P42" s="25">
        <f t="shared" si="3"/>
        <v>0</v>
      </c>
    </row>
    <row r="43" spans="1:16">
      <c r="A43" s="4" t="s">
        <v>28</v>
      </c>
      <c r="B43" s="5"/>
      <c r="C43" s="6"/>
      <c r="D43" s="5"/>
      <c r="E43" s="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30">
      <c r="A44" s="4" t="s">
        <v>46</v>
      </c>
      <c r="B44" s="5">
        <v>310</v>
      </c>
      <c r="C44" s="12">
        <f>G44+H44+I44+K44+L44+M44+N44+O44</f>
        <v>280930</v>
      </c>
      <c r="D44" s="5"/>
      <c r="E44" s="5"/>
      <c r="G44" s="25"/>
      <c r="H44" s="25"/>
      <c r="I44" s="25"/>
      <c r="J44" s="25"/>
      <c r="K44" s="25"/>
      <c r="L44" s="25">
        <v>280930</v>
      </c>
      <c r="M44" s="25"/>
      <c r="N44" s="25"/>
      <c r="O44" s="25"/>
      <c r="P44" s="25"/>
    </row>
    <row r="45" spans="1:16" ht="30">
      <c r="A45" s="4" t="s">
        <v>47</v>
      </c>
      <c r="B45" s="5">
        <v>320</v>
      </c>
      <c r="C45" s="6" t="s">
        <v>20</v>
      </c>
      <c r="D45" s="5"/>
      <c r="E45" s="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30">
      <c r="A46" s="4" t="s">
        <v>48</v>
      </c>
      <c r="B46" s="5">
        <v>330</v>
      </c>
      <c r="C46" s="6" t="s">
        <v>20</v>
      </c>
      <c r="D46" s="5"/>
      <c r="E46" s="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30">
      <c r="A47" s="4" t="s">
        <v>49</v>
      </c>
      <c r="B47" s="5">
        <v>340</v>
      </c>
      <c r="C47" s="12">
        <f>G47+H47+I47+J47+K47+L47+M47+N47</f>
        <v>3505374.16</v>
      </c>
      <c r="D47" s="5"/>
      <c r="E47" s="5"/>
      <c r="G47" s="26">
        <v>2216294.16</v>
      </c>
      <c r="H47" s="25">
        <v>395000</v>
      </c>
      <c r="I47" s="25"/>
      <c r="J47" s="25">
        <v>800000</v>
      </c>
      <c r="K47" s="25"/>
      <c r="L47" s="25"/>
      <c r="M47" s="25"/>
      <c r="N47" s="25">
        <v>94080</v>
      </c>
      <c r="O47" s="25"/>
      <c r="P47" s="25"/>
    </row>
    <row r="48" spans="1:16" ht="30">
      <c r="A48" s="4" t="s">
        <v>50</v>
      </c>
      <c r="B48" s="5">
        <v>500</v>
      </c>
      <c r="C48" s="6" t="s">
        <v>20</v>
      </c>
      <c r="D48" s="5"/>
      <c r="E48" s="5"/>
      <c r="G48" s="15"/>
      <c r="H48" s="15"/>
      <c r="I48" s="15"/>
      <c r="J48" s="15"/>
      <c r="K48" s="15"/>
      <c r="L48" s="15"/>
      <c r="M48" s="15"/>
      <c r="N48" s="15"/>
      <c r="O48" s="14"/>
      <c r="P48" s="14"/>
    </row>
    <row r="49" spans="1:16">
      <c r="A49" s="4" t="s">
        <v>28</v>
      </c>
      <c r="B49" s="5"/>
      <c r="C49" s="6"/>
      <c r="D49" s="5"/>
      <c r="E49" s="5"/>
      <c r="G49" s="15"/>
      <c r="H49" s="15"/>
      <c r="I49" s="15"/>
      <c r="J49" s="15"/>
      <c r="K49" s="15"/>
      <c r="L49" s="15"/>
      <c r="M49" s="15"/>
      <c r="N49" s="15"/>
      <c r="O49" s="14"/>
      <c r="P49" s="14"/>
    </row>
    <row r="50" spans="1:16" ht="45">
      <c r="A50" s="4" t="s">
        <v>51</v>
      </c>
      <c r="B50" s="5">
        <v>520</v>
      </c>
      <c r="C50" s="6" t="s">
        <v>20</v>
      </c>
      <c r="D50" s="5"/>
      <c r="E50" s="5"/>
      <c r="G50" s="15"/>
      <c r="H50" s="15"/>
      <c r="I50" s="15"/>
      <c r="J50" s="15"/>
      <c r="K50" s="15"/>
      <c r="L50" s="15"/>
      <c r="M50" s="15"/>
      <c r="N50" s="15"/>
      <c r="O50" s="14"/>
      <c r="P50" s="14"/>
    </row>
    <row r="51" spans="1:16" ht="30">
      <c r="A51" s="4" t="s">
        <v>52</v>
      </c>
      <c r="B51" s="5">
        <v>530</v>
      </c>
      <c r="C51" s="6" t="s">
        <v>20</v>
      </c>
      <c r="D51" s="5"/>
      <c r="E51" s="5"/>
      <c r="G51" s="15"/>
      <c r="H51" s="15"/>
      <c r="I51" s="15"/>
      <c r="J51" s="15"/>
      <c r="K51" s="15"/>
      <c r="L51" s="15"/>
      <c r="M51" s="15"/>
      <c r="N51" s="15"/>
      <c r="O51" s="14"/>
      <c r="P51" s="14"/>
    </row>
    <row r="52" spans="1:16">
      <c r="A52" s="4" t="s">
        <v>53</v>
      </c>
      <c r="B52" s="5"/>
      <c r="C52" s="6"/>
      <c r="D52" s="5"/>
      <c r="E52" s="5"/>
      <c r="G52" s="15"/>
      <c r="H52" s="15"/>
      <c r="I52" s="15"/>
      <c r="J52" s="15"/>
      <c r="K52" s="15"/>
      <c r="L52" s="15"/>
      <c r="M52" s="15"/>
      <c r="N52" s="15"/>
      <c r="O52" s="14"/>
      <c r="P52" s="14"/>
    </row>
    <row r="53" spans="1:16" ht="30">
      <c r="A53" s="4" t="s">
        <v>54</v>
      </c>
      <c r="B53" s="5" t="s">
        <v>14</v>
      </c>
      <c r="C53" s="7" t="s">
        <v>20</v>
      </c>
      <c r="D53" s="5"/>
      <c r="E53" s="5"/>
      <c r="G53" s="15"/>
      <c r="H53" s="15"/>
      <c r="I53" s="15"/>
      <c r="J53" s="15"/>
      <c r="K53" s="15"/>
      <c r="L53" s="15"/>
      <c r="M53" s="15"/>
      <c r="N53" s="15"/>
      <c r="O53" s="14"/>
      <c r="P53" s="14"/>
    </row>
    <row r="54" spans="1:16">
      <c r="A54" s="1"/>
      <c r="B54" s="1"/>
      <c r="C54" s="8"/>
      <c r="D54" s="1"/>
      <c r="E54" s="1"/>
    </row>
    <row r="55" spans="1:16" ht="45">
      <c r="A55" s="9" t="s">
        <v>55</v>
      </c>
      <c r="B55" s="10"/>
      <c r="C55" s="1"/>
      <c r="D55" s="31" t="s">
        <v>61</v>
      </c>
      <c r="E55" s="31"/>
    </row>
    <row r="56" spans="1:16">
      <c r="A56" s="1"/>
      <c r="B56" s="11" t="s">
        <v>56</v>
      </c>
      <c r="C56" s="1"/>
      <c r="D56" s="30" t="s">
        <v>57</v>
      </c>
      <c r="E56" s="30"/>
    </row>
    <row r="57" spans="1:16" ht="54" customHeight="1">
      <c r="A57" s="9" t="s">
        <v>60</v>
      </c>
      <c r="B57" s="10"/>
      <c r="C57" s="1"/>
      <c r="D57" s="31" t="s">
        <v>62</v>
      </c>
      <c r="E57" s="31"/>
    </row>
    <row r="58" spans="1:16">
      <c r="A58" s="1"/>
      <c r="B58" s="11" t="s">
        <v>56</v>
      </c>
      <c r="C58" s="1"/>
      <c r="D58" s="30" t="s">
        <v>57</v>
      </c>
      <c r="E58" s="30"/>
    </row>
    <row r="59" spans="1:16">
      <c r="A59" s="28" t="s">
        <v>58</v>
      </c>
      <c r="B59" s="1"/>
      <c r="C59" s="1"/>
      <c r="D59" s="1"/>
      <c r="E59" s="1"/>
    </row>
  </sheetData>
  <mergeCells count="9">
    <mergeCell ref="D56:E56"/>
    <mergeCell ref="D57:E57"/>
    <mergeCell ref="D58:E58"/>
    <mergeCell ref="A1:E1"/>
    <mergeCell ref="A3:A4"/>
    <mergeCell ref="B3:B4"/>
    <mergeCell ref="C3:C4"/>
    <mergeCell ref="D3:E3"/>
    <mergeCell ref="D55:E55"/>
  </mergeCell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9"/>
  <sheetViews>
    <sheetView tabSelected="1" view="pageBreakPreview" zoomScale="8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34" sqref="G34"/>
    </sheetView>
  </sheetViews>
  <sheetFormatPr defaultRowHeight="15"/>
  <cols>
    <col min="1" max="1" width="34.28515625" customWidth="1"/>
    <col min="2" max="2" width="17" customWidth="1"/>
    <col min="3" max="3" width="14.85546875" customWidth="1"/>
    <col min="6" max="6" width="1" customWidth="1"/>
    <col min="7" max="8" width="14" customWidth="1"/>
    <col min="9" max="9" width="14.28515625" customWidth="1"/>
    <col min="10" max="10" width="11.42578125" customWidth="1"/>
    <col min="11" max="11" width="12.28515625" customWidth="1"/>
    <col min="12" max="12" width="11.85546875" customWidth="1"/>
    <col min="13" max="13" width="12" customWidth="1"/>
    <col min="14" max="14" width="11.85546875" customWidth="1"/>
    <col min="15" max="15" width="13" customWidth="1"/>
    <col min="16" max="16" width="11.140625" bestFit="1" customWidth="1"/>
  </cols>
  <sheetData>
    <row r="1" spans="1:16">
      <c r="A1" s="32" t="s">
        <v>0</v>
      </c>
      <c r="B1" s="32"/>
      <c r="C1" s="32"/>
      <c r="D1" s="32"/>
      <c r="E1" s="32"/>
    </row>
    <row r="2" spans="1:16">
      <c r="A2" s="1"/>
      <c r="B2" s="1"/>
      <c r="C2" s="1"/>
      <c r="D2" s="1"/>
      <c r="E2" s="1"/>
    </row>
    <row r="3" spans="1:16" ht="30" customHeight="1">
      <c r="A3" s="33" t="s">
        <v>1</v>
      </c>
      <c r="B3" s="34" t="s">
        <v>2</v>
      </c>
      <c r="C3" s="33" t="s">
        <v>3</v>
      </c>
      <c r="D3" s="33" t="s">
        <v>4</v>
      </c>
      <c r="E3" s="33"/>
    </row>
    <row r="4" spans="1:16" ht="150" customHeight="1">
      <c r="A4" s="33"/>
      <c r="B4" s="35"/>
      <c r="C4" s="33"/>
      <c r="D4" s="2" t="s">
        <v>5</v>
      </c>
      <c r="E4" s="2" t="s">
        <v>6</v>
      </c>
      <c r="G4" s="3" t="s">
        <v>7</v>
      </c>
      <c r="H4" s="3" t="s">
        <v>8</v>
      </c>
      <c r="I4" s="13" t="s">
        <v>9</v>
      </c>
      <c r="J4" s="13" t="s">
        <v>10</v>
      </c>
      <c r="K4" s="3" t="s">
        <v>7</v>
      </c>
      <c r="L4" s="3" t="s">
        <v>8</v>
      </c>
      <c r="M4" s="3" t="s">
        <v>9</v>
      </c>
      <c r="N4" s="13" t="s">
        <v>12</v>
      </c>
      <c r="O4" s="18" t="s">
        <v>59</v>
      </c>
      <c r="P4" s="18">
        <v>310088150</v>
      </c>
    </row>
    <row r="5" spans="1:16" ht="30">
      <c r="A5" s="4" t="s">
        <v>13</v>
      </c>
      <c r="B5" s="5" t="s">
        <v>14</v>
      </c>
      <c r="C5" s="6">
        <v>0</v>
      </c>
      <c r="D5" s="5"/>
      <c r="E5" s="5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s="4" t="s">
        <v>15</v>
      </c>
      <c r="B6" s="5" t="s">
        <v>14</v>
      </c>
      <c r="C6" s="12">
        <f>C8+C9+C15</f>
        <v>23097264.779999997</v>
      </c>
      <c r="D6" s="12"/>
      <c r="E6" s="12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4" t="s">
        <v>16</v>
      </c>
      <c r="B7" s="5" t="s">
        <v>14</v>
      </c>
      <c r="C7" s="12"/>
      <c r="D7" s="12"/>
      <c r="E7" s="12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30">
      <c r="A8" s="4" t="s">
        <v>17</v>
      </c>
      <c r="B8" s="5" t="s">
        <v>14</v>
      </c>
      <c r="C8" s="12">
        <f>G8+H8+I8</f>
        <v>21905636.779999997</v>
      </c>
      <c r="D8" s="12"/>
      <c r="E8" s="12"/>
      <c r="F8" s="19"/>
      <c r="G8" s="21">
        <f>G21+G26+G41+G42</f>
        <v>9523424.129999999</v>
      </c>
      <c r="H8" s="21">
        <f>H21+H26+H41+H42</f>
        <v>7463788.6099999994</v>
      </c>
      <c r="I8" s="21">
        <f>I23+I25</f>
        <v>4918424.04</v>
      </c>
      <c r="J8" s="20"/>
      <c r="K8" s="20"/>
      <c r="L8" s="20"/>
      <c r="M8" s="20"/>
      <c r="N8" s="20"/>
      <c r="O8" s="20"/>
      <c r="P8" s="20"/>
    </row>
    <row r="9" spans="1:16">
      <c r="A9" s="4" t="s">
        <v>18</v>
      </c>
      <c r="B9" s="5" t="s">
        <v>14</v>
      </c>
      <c r="C9" s="12">
        <f>K9+L9+M9+N9+P9+O9</f>
        <v>391628</v>
      </c>
      <c r="D9" s="12"/>
      <c r="E9" s="12"/>
      <c r="F9" s="19"/>
      <c r="G9" s="20"/>
      <c r="H9" s="20"/>
      <c r="I9" s="20"/>
      <c r="J9" s="20"/>
      <c r="K9" s="22">
        <f t="shared" ref="K9:P9" si="0">K23+K24+K25+K28+K29+K30+K31+K32+K33+K41+K44+K47</f>
        <v>0</v>
      </c>
      <c r="L9" s="22">
        <f t="shared" si="0"/>
        <v>280930</v>
      </c>
      <c r="M9" s="22">
        <f t="shared" si="0"/>
        <v>16618</v>
      </c>
      <c r="N9" s="22">
        <f t="shared" si="0"/>
        <v>94080</v>
      </c>
      <c r="O9" s="22">
        <f t="shared" si="0"/>
        <v>0</v>
      </c>
      <c r="P9" s="22">
        <f t="shared" si="0"/>
        <v>0</v>
      </c>
    </row>
    <row r="10" spans="1:16" ht="120">
      <c r="A10" s="4" t="s">
        <v>19</v>
      </c>
      <c r="B10" s="5" t="s">
        <v>14</v>
      </c>
      <c r="C10" s="6" t="s">
        <v>20</v>
      </c>
      <c r="D10" s="5"/>
      <c r="E10" s="5"/>
      <c r="G10" s="15"/>
      <c r="H10" s="15"/>
      <c r="I10" s="15"/>
      <c r="J10" s="15"/>
      <c r="K10" s="15"/>
      <c r="L10" s="15"/>
      <c r="M10" s="15"/>
      <c r="N10" s="15"/>
      <c r="O10" s="14"/>
      <c r="P10" s="14"/>
    </row>
    <row r="11" spans="1:16">
      <c r="A11" s="4" t="s">
        <v>16</v>
      </c>
      <c r="B11" s="5" t="s">
        <v>14</v>
      </c>
      <c r="C11" s="6"/>
      <c r="D11" s="5"/>
      <c r="E11" s="5"/>
      <c r="G11" s="15"/>
      <c r="H11" s="15"/>
      <c r="I11" s="15"/>
      <c r="J11" s="15"/>
      <c r="K11" s="15"/>
      <c r="L11" s="15"/>
      <c r="M11" s="15"/>
      <c r="N11" s="15"/>
      <c r="O11" s="14"/>
      <c r="P11" s="14"/>
    </row>
    <row r="12" spans="1:16">
      <c r="A12" s="4" t="s">
        <v>21</v>
      </c>
      <c r="B12" s="5" t="s">
        <v>14</v>
      </c>
      <c r="C12" s="6" t="s">
        <v>20</v>
      </c>
      <c r="D12" s="5"/>
      <c r="E12" s="5"/>
      <c r="G12" s="15"/>
      <c r="H12" s="15"/>
      <c r="I12" s="15"/>
      <c r="J12" s="15"/>
      <c r="K12" s="15"/>
      <c r="L12" s="15"/>
      <c r="M12" s="15"/>
      <c r="N12" s="15"/>
      <c r="O12" s="14"/>
      <c r="P12" s="14"/>
    </row>
    <row r="13" spans="1:16">
      <c r="A13" s="4" t="s">
        <v>22</v>
      </c>
      <c r="B13" s="5" t="s">
        <v>14</v>
      </c>
      <c r="C13" s="6" t="s">
        <v>20</v>
      </c>
      <c r="D13" s="5"/>
      <c r="E13" s="5"/>
      <c r="G13" s="15"/>
      <c r="H13" s="15"/>
      <c r="I13" s="15"/>
      <c r="J13" s="15"/>
      <c r="K13" s="15"/>
      <c r="L13" s="15"/>
      <c r="M13" s="15"/>
      <c r="N13" s="15"/>
      <c r="O13" s="14"/>
      <c r="P13" s="14"/>
    </row>
    <row r="14" spans="1:16">
      <c r="A14" s="4"/>
      <c r="B14" s="5"/>
      <c r="C14" s="6"/>
      <c r="D14" s="5"/>
      <c r="E14" s="5"/>
      <c r="G14" s="15"/>
      <c r="H14" s="15"/>
      <c r="I14" s="15"/>
      <c r="J14" s="15"/>
      <c r="K14" s="15"/>
      <c r="L14" s="15"/>
      <c r="M14" s="15"/>
      <c r="N14" s="15"/>
      <c r="O14" s="14"/>
      <c r="P14" s="14"/>
    </row>
    <row r="15" spans="1:16" ht="30">
      <c r="A15" s="4" t="s">
        <v>23</v>
      </c>
      <c r="B15" s="5" t="s">
        <v>14</v>
      </c>
      <c r="C15" s="12">
        <f>C16</f>
        <v>800000</v>
      </c>
      <c r="D15" s="5"/>
      <c r="E15" s="5"/>
      <c r="G15" s="15"/>
      <c r="H15" s="15"/>
      <c r="I15" s="15"/>
      <c r="J15" s="15"/>
      <c r="K15" s="15"/>
      <c r="L15" s="15"/>
      <c r="M15" s="15"/>
      <c r="N15" s="15"/>
      <c r="O15" s="14"/>
      <c r="P15" s="14"/>
    </row>
    <row r="16" spans="1:16">
      <c r="A16" s="4" t="s">
        <v>16</v>
      </c>
      <c r="B16" s="5" t="s">
        <v>14</v>
      </c>
      <c r="C16" s="12">
        <f>J16</f>
        <v>800000</v>
      </c>
      <c r="D16" s="5"/>
      <c r="E16" s="5"/>
      <c r="G16" s="15"/>
      <c r="H16" s="15"/>
      <c r="I16" s="15"/>
      <c r="J16" s="17">
        <f>J42</f>
        <v>800000</v>
      </c>
      <c r="K16" s="15"/>
      <c r="L16" s="15"/>
      <c r="M16" s="15"/>
      <c r="N16" s="15"/>
      <c r="O16" s="14"/>
      <c r="P16" s="14"/>
    </row>
    <row r="17" spans="1:16" ht="30">
      <c r="A17" s="4" t="s">
        <v>24</v>
      </c>
      <c r="B17" s="5" t="s">
        <v>14</v>
      </c>
      <c r="C17" s="6" t="s">
        <v>20</v>
      </c>
      <c r="D17" s="5"/>
      <c r="E17" s="5"/>
      <c r="G17" s="15"/>
      <c r="H17" s="15"/>
      <c r="I17" s="15"/>
      <c r="J17" s="15"/>
      <c r="K17" s="15"/>
      <c r="L17" s="15"/>
      <c r="M17" s="15"/>
      <c r="N17" s="15"/>
      <c r="O17" s="14"/>
      <c r="P17" s="14"/>
    </row>
    <row r="18" spans="1:16" ht="30">
      <c r="A18" s="4" t="s">
        <v>25</v>
      </c>
      <c r="B18" s="5" t="s">
        <v>14</v>
      </c>
      <c r="C18" s="6">
        <v>0</v>
      </c>
      <c r="D18" s="5"/>
      <c r="E18" s="5"/>
      <c r="G18" s="15"/>
      <c r="H18" s="15"/>
      <c r="I18" s="15"/>
      <c r="J18" s="15"/>
      <c r="K18" s="15"/>
      <c r="L18" s="15"/>
      <c r="M18" s="15"/>
      <c r="N18" s="15"/>
      <c r="O18" s="14"/>
      <c r="P18" s="14"/>
    </row>
    <row r="19" spans="1:16">
      <c r="A19" s="4" t="s">
        <v>26</v>
      </c>
      <c r="B19" s="5">
        <v>900</v>
      </c>
      <c r="C19" s="12">
        <f>C21+C26+C41+C42</f>
        <v>23097264.780000005</v>
      </c>
      <c r="D19" s="5"/>
      <c r="E19" s="5"/>
      <c r="G19" s="15"/>
      <c r="H19" s="15"/>
      <c r="I19" s="15"/>
      <c r="J19" s="15"/>
      <c r="K19" s="15"/>
      <c r="L19" s="15"/>
      <c r="M19" s="15"/>
      <c r="N19" s="15"/>
      <c r="O19" s="14"/>
      <c r="P19" s="14"/>
    </row>
    <row r="20" spans="1:16">
      <c r="A20" s="4" t="s">
        <v>16</v>
      </c>
      <c r="B20" s="5"/>
      <c r="C20" s="12"/>
      <c r="D20" s="5"/>
      <c r="E20" s="5"/>
      <c r="G20" s="15"/>
      <c r="H20" s="15"/>
      <c r="I20" s="15"/>
      <c r="J20" s="15"/>
      <c r="K20" s="15"/>
      <c r="L20" s="15"/>
      <c r="M20" s="15"/>
      <c r="N20" s="15"/>
      <c r="O20" s="14"/>
      <c r="P20" s="14"/>
    </row>
    <row r="21" spans="1:16" ht="30">
      <c r="A21" s="4" t="s">
        <v>27</v>
      </c>
      <c r="B21" s="5">
        <v>210</v>
      </c>
      <c r="C21" s="12">
        <f>C23+C24+C25</f>
        <v>16509303.780000001</v>
      </c>
      <c r="D21" s="5"/>
      <c r="E21" s="5"/>
      <c r="G21" s="15">
        <f>G23+G25+G24</f>
        <v>4731033.13</v>
      </c>
      <c r="H21" s="15">
        <f>H23+H25+H24</f>
        <v>6843228.6099999994</v>
      </c>
      <c r="I21" s="15">
        <f>I23+I25+I24</f>
        <v>4918424.04</v>
      </c>
      <c r="J21" s="15"/>
      <c r="K21" s="15"/>
      <c r="L21" s="15"/>
      <c r="M21" s="15"/>
      <c r="N21" s="15"/>
      <c r="O21" s="14"/>
      <c r="P21" s="14"/>
    </row>
    <row r="22" spans="1:16">
      <c r="A22" s="4" t="s">
        <v>28</v>
      </c>
      <c r="B22" s="5"/>
      <c r="C22" s="12"/>
      <c r="D22" s="5"/>
      <c r="E22" s="5"/>
      <c r="G22" s="15"/>
      <c r="H22" s="15"/>
      <c r="I22" s="15"/>
      <c r="J22" s="15"/>
      <c r="K22" s="15"/>
      <c r="L22" s="15"/>
      <c r="M22" s="15"/>
      <c r="N22" s="15"/>
      <c r="O22" s="14"/>
      <c r="P22" s="14"/>
    </row>
    <row r="23" spans="1:16">
      <c r="A23" s="4" t="s">
        <v>29</v>
      </c>
      <c r="B23" s="5">
        <v>211</v>
      </c>
      <c r="C23" s="12">
        <f>G23+H23+I23+K23+L23+M23+N23</f>
        <v>12664235.550000001</v>
      </c>
      <c r="D23" s="5"/>
      <c r="E23" s="5"/>
      <c r="G23" s="16">
        <f>3556861.08+76804.92</f>
        <v>3633666</v>
      </c>
      <c r="H23" s="16">
        <v>5252978.3499999996</v>
      </c>
      <c r="I23" s="16">
        <v>3777591.2</v>
      </c>
      <c r="J23" s="15"/>
      <c r="K23" s="15"/>
      <c r="L23" s="15"/>
      <c r="M23" s="15"/>
      <c r="N23" s="15"/>
      <c r="O23" s="14"/>
      <c r="P23" s="14"/>
    </row>
    <row r="24" spans="1:16">
      <c r="A24" s="4" t="s">
        <v>30</v>
      </c>
      <c r="B24" s="5">
        <v>212</v>
      </c>
      <c r="C24" s="12">
        <f>G24+H24+I24+K24+L24+M24+N24</f>
        <v>20468</v>
      </c>
      <c r="D24" s="5"/>
      <c r="E24" s="5"/>
      <c r="G24" s="15"/>
      <c r="H24" s="15">
        <v>3850</v>
      </c>
      <c r="I24" s="15"/>
      <c r="J24" s="15"/>
      <c r="K24" s="15"/>
      <c r="L24" s="15"/>
      <c r="M24" s="15">
        <v>16618</v>
      </c>
      <c r="N24" s="15"/>
      <c r="O24" s="14"/>
      <c r="P24" s="14"/>
    </row>
    <row r="25" spans="1:16" ht="30">
      <c r="A25" s="4" t="s">
        <v>31</v>
      </c>
      <c r="B25" s="5">
        <v>213</v>
      </c>
      <c r="C25" s="12">
        <f>G25+H25+I25+K25+L25+M25+N25</f>
        <v>3824600.2299999995</v>
      </c>
      <c r="D25" s="5"/>
      <c r="E25" s="5"/>
      <c r="G25" s="16">
        <v>1097367.1299999999</v>
      </c>
      <c r="H25" s="16">
        <v>1586400.26</v>
      </c>
      <c r="I25" s="16">
        <v>1140832.8400000001</v>
      </c>
      <c r="J25" s="15"/>
      <c r="K25" s="15"/>
      <c r="L25" s="15"/>
      <c r="M25" s="15"/>
      <c r="N25" s="15"/>
      <c r="O25" s="14"/>
      <c r="P25" s="14"/>
    </row>
    <row r="26" spans="1:16">
      <c r="A26" s="4" t="s">
        <v>32</v>
      </c>
      <c r="B26" s="5">
        <v>220</v>
      </c>
      <c r="C26" s="12">
        <f>C28+C29+C30+C31+C32+C33</f>
        <v>2822794.8</v>
      </c>
      <c r="D26" s="5"/>
      <c r="E26" s="5"/>
      <c r="G26" s="25">
        <f>G28+G29+G30+G31+G32+G33</f>
        <v>2597234.8000000003</v>
      </c>
      <c r="H26" s="25">
        <f>H28+H29+H30+H31+H32+H33</f>
        <v>225560</v>
      </c>
      <c r="I26" s="25">
        <f t="shared" ref="I26:P26" si="1">I28+I29+I30+I31+I32+I33</f>
        <v>0</v>
      </c>
      <c r="J26" s="25"/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5">
        <f t="shared" si="1"/>
        <v>0</v>
      </c>
    </row>
    <row r="27" spans="1:16">
      <c r="A27" s="4" t="s">
        <v>28</v>
      </c>
      <c r="B27" s="5"/>
      <c r="C27" s="12"/>
      <c r="D27" s="5"/>
      <c r="E27" s="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>
      <c r="A28" s="4" t="s">
        <v>33</v>
      </c>
      <c r="B28" s="5">
        <v>221</v>
      </c>
      <c r="C28" s="12">
        <f t="shared" ref="C28:C33" si="2">G28+H28+I28+K28+L28+M28+N28</f>
        <v>75000</v>
      </c>
      <c r="D28" s="5"/>
      <c r="E28" s="5"/>
      <c r="G28" s="25"/>
      <c r="H28" s="25">
        <v>75000</v>
      </c>
      <c r="I28" s="25"/>
      <c r="J28" s="25"/>
      <c r="K28" s="25"/>
      <c r="L28" s="25"/>
      <c r="M28" s="25"/>
      <c r="N28" s="25"/>
      <c r="O28" s="25"/>
      <c r="P28" s="25"/>
    </row>
    <row r="29" spans="1:16">
      <c r="A29" s="4" t="s">
        <v>34</v>
      </c>
      <c r="B29" s="5">
        <v>222</v>
      </c>
      <c r="C29" s="12">
        <f t="shared" si="2"/>
        <v>2000</v>
      </c>
      <c r="D29" s="5"/>
      <c r="E29" s="5"/>
      <c r="G29" s="25"/>
      <c r="H29" s="25">
        <v>2000</v>
      </c>
      <c r="I29" s="25"/>
      <c r="J29" s="25"/>
      <c r="K29" s="25"/>
      <c r="L29" s="25"/>
      <c r="M29" s="25"/>
      <c r="N29" s="25"/>
      <c r="O29" s="25"/>
      <c r="P29" s="25"/>
    </row>
    <row r="30" spans="1:16">
      <c r="A30" s="4" t="s">
        <v>35</v>
      </c>
      <c r="B30" s="5">
        <v>223</v>
      </c>
      <c r="C30" s="12">
        <f t="shared" si="2"/>
        <v>2080062.5</v>
      </c>
      <c r="D30" s="5"/>
      <c r="E30" s="5"/>
      <c r="G30" s="25">
        <v>2080062.5</v>
      </c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30">
      <c r="A31" s="4" t="s">
        <v>36</v>
      </c>
      <c r="B31" s="5">
        <v>224</v>
      </c>
      <c r="C31" s="6">
        <f t="shared" si="2"/>
        <v>0</v>
      </c>
      <c r="D31" s="5"/>
      <c r="E31" s="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30">
      <c r="A32" s="4" t="s">
        <v>37</v>
      </c>
      <c r="B32" s="5">
        <v>225</v>
      </c>
      <c r="C32" s="12">
        <f>G32+H32+I32+K32+L32+M32+N32+O32+P32</f>
        <v>332040.58</v>
      </c>
      <c r="D32" s="5"/>
      <c r="E32" s="5"/>
      <c r="G32" s="25">
        <v>332040.58</v>
      </c>
      <c r="H32" s="25"/>
      <c r="I32" s="25"/>
      <c r="J32" s="25"/>
      <c r="K32" s="25"/>
      <c r="L32" s="25"/>
      <c r="M32" s="25"/>
      <c r="N32" s="25"/>
      <c r="O32" s="25"/>
      <c r="P32" s="25"/>
    </row>
    <row r="33" spans="1:16">
      <c r="A33" s="4" t="s">
        <v>38</v>
      </c>
      <c r="B33" s="5">
        <v>226</v>
      </c>
      <c r="C33" s="12">
        <f t="shared" si="2"/>
        <v>333691.71999999997</v>
      </c>
      <c r="D33" s="5"/>
      <c r="E33" s="5"/>
      <c r="G33" s="25">
        <v>185131.72</v>
      </c>
      <c r="H33" s="25">
        <v>148560</v>
      </c>
      <c r="I33" s="25"/>
      <c r="J33" s="25"/>
      <c r="K33" s="25"/>
      <c r="L33" s="25"/>
      <c r="M33" s="25"/>
      <c r="N33" s="25"/>
      <c r="O33" s="25"/>
      <c r="P33" s="25"/>
    </row>
    <row r="34" spans="1:16" ht="30">
      <c r="A34" s="4" t="s">
        <v>39</v>
      </c>
      <c r="B34" s="5">
        <v>240</v>
      </c>
      <c r="C34" s="6" t="s">
        <v>20</v>
      </c>
      <c r="D34" s="5"/>
      <c r="E34" s="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>
      <c r="A35" s="4" t="s">
        <v>28</v>
      </c>
      <c r="B35" s="5"/>
      <c r="C35" s="6"/>
      <c r="D35" s="5"/>
      <c r="E35" s="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45">
      <c r="A36" s="4" t="s">
        <v>40</v>
      </c>
      <c r="B36" s="5">
        <v>241</v>
      </c>
      <c r="C36" s="6" t="s">
        <v>20</v>
      </c>
      <c r="D36" s="5"/>
      <c r="E36" s="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>
      <c r="A37" s="4" t="s">
        <v>41</v>
      </c>
      <c r="B37" s="5">
        <v>260</v>
      </c>
      <c r="C37" s="6" t="s">
        <v>20</v>
      </c>
      <c r="D37" s="5"/>
      <c r="E37" s="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>
      <c r="A38" s="4" t="s">
        <v>28</v>
      </c>
      <c r="B38" s="5"/>
      <c r="C38" s="6"/>
      <c r="D38" s="5"/>
      <c r="E38" s="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30">
      <c r="A39" s="4" t="s">
        <v>42</v>
      </c>
      <c r="B39" s="5">
        <v>262</v>
      </c>
      <c r="C39" s="6" t="s">
        <v>20</v>
      </c>
      <c r="D39" s="5"/>
      <c r="E39" s="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45">
      <c r="A40" s="4" t="s">
        <v>43</v>
      </c>
      <c r="B40" s="5">
        <v>263</v>
      </c>
      <c r="C40" s="6" t="s">
        <v>20</v>
      </c>
      <c r="D40" s="5"/>
      <c r="E40" s="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>
      <c r="A41" s="4" t="s">
        <v>44</v>
      </c>
      <c r="B41" s="5">
        <v>290</v>
      </c>
      <c r="C41" s="6">
        <f>G41+H41+I41+K41+L41+M41+N41</f>
        <v>9577.6</v>
      </c>
      <c r="D41" s="5"/>
      <c r="E41" s="5"/>
      <c r="G41" s="25">
        <v>9577.6</v>
      </c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30.75" customHeight="1">
      <c r="A42" s="4" t="s">
        <v>45</v>
      </c>
      <c r="B42" s="5">
        <v>300</v>
      </c>
      <c r="C42" s="12">
        <f>C44+C47</f>
        <v>3755588.6</v>
      </c>
      <c r="D42" s="5"/>
      <c r="E42" s="5"/>
      <c r="G42" s="25">
        <f>G44+G47</f>
        <v>2185578.6</v>
      </c>
      <c r="H42" s="25">
        <f>H44+H47</f>
        <v>395000</v>
      </c>
      <c r="I42" s="25">
        <f>I44+I47</f>
        <v>0</v>
      </c>
      <c r="J42" s="25">
        <f>J44+J47</f>
        <v>800000</v>
      </c>
      <c r="K42" s="25">
        <f t="shared" ref="K42:P42" si="3">K44+K47</f>
        <v>0</v>
      </c>
      <c r="L42" s="25">
        <f t="shared" si="3"/>
        <v>280930</v>
      </c>
      <c r="M42" s="25">
        <f t="shared" si="3"/>
        <v>0</v>
      </c>
      <c r="N42" s="25">
        <f t="shared" si="3"/>
        <v>94080</v>
      </c>
      <c r="O42" s="25">
        <f t="shared" si="3"/>
        <v>0</v>
      </c>
      <c r="P42" s="25">
        <f t="shared" si="3"/>
        <v>0</v>
      </c>
    </row>
    <row r="43" spans="1:16">
      <c r="A43" s="4" t="s">
        <v>28</v>
      </c>
      <c r="B43" s="5"/>
      <c r="C43" s="6"/>
      <c r="D43" s="5"/>
      <c r="E43" s="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30">
      <c r="A44" s="4" t="s">
        <v>46</v>
      </c>
      <c r="B44" s="5">
        <v>310</v>
      </c>
      <c r="C44" s="12">
        <f>G44+H44+I44+K44+L44+M44+N44+O44</f>
        <v>280930</v>
      </c>
      <c r="D44" s="5"/>
      <c r="E44" s="5"/>
      <c r="G44" s="25"/>
      <c r="H44" s="25"/>
      <c r="I44" s="25"/>
      <c r="J44" s="25"/>
      <c r="K44" s="25"/>
      <c r="L44" s="25">
        <v>280930</v>
      </c>
      <c r="M44" s="25"/>
      <c r="N44" s="25"/>
      <c r="O44" s="25"/>
      <c r="P44" s="25"/>
    </row>
    <row r="45" spans="1:16" ht="30">
      <c r="A45" s="4" t="s">
        <v>47</v>
      </c>
      <c r="B45" s="5">
        <v>320</v>
      </c>
      <c r="C45" s="6" t="s">
        <v>20</v>
      </c>
      <c r="D45" s="5"/>
      <c r="E45" s="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30">
      <c r="A46" s="4" t="s">
        <v>48</v>
      </c>
      <c r="B46" s="5">
        <v>330</v>
      </c>
      <c r="C46" s="6" t="s">
        <v>20</v>
      </c>
      <c r="D46" s="5"/>
      <c r="E46" s="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30">
      <c r="A47" s="4" t="s">
        <v>49</v>
      </c>
      <c r="B47" s="5">
        <v>340</v>
      </c>
      <c r="C47" s="12">
        <f>G47+H47+I47+J47+K47+L47+M47+N47</f>
        <v>3474658.6</v>
      </c>
      <c r="D47" s="5"/>
      <c r="E47" s="5"/>
      <c r="G47" s="26">
        <v>2185578.6</v>
      </c>
      <c r="H47" s="25">
        <v>395000</v>
      </c>
      <c r="I47" s="25"/>
      <c r="J47" s="25">
        <v>800000</v>
      </c>
      <c r="K47" s="25"/>
      <c r="L47" s="25"/>
      <c r="M47" s="25"/>
      <c r="N47" s="25">
        <v>94080</v>
      </c>
      <c r="O47" s="25"/>
      <c r="P47" s="25"/>
    </row>
    <row r="48" spans="1:16" ht="30">
      <c r="A48" s="4" t="s">
        <v>50</v>
      </c>
      <c r="B48" s="5">
        <v>500</v>
      </c>
      <c r="C48" s="6" t="s">
        <v>20</v>
      </c>
      <c r="D48" s="5"/>
      <c r="E48" s="5"/>
      <c r="G48" s="15"/>
      <c r="H48" s="15"/>
      <c r="I48" s="15"/>
      <c r="J48" s="15"/>
      <c r="K48" s="15"/>
      <c r="L48" s="15"/>
      <c r="M48" s="15"/>
      <c r="N48" s="15"/>
      <c r="O48" s="14"/>
      <c r="P48" s="14"/>
    </row>
    <row r="49" spans="1:16">
      <c r="A49" s="4" t="s">
        <v>28</v>
      </c>
      <c r="B49" s="5"/>
      <c r="C49" s="6"/>
      <c r="D49" s="5"/>
      <c r="E49" s="5"/>
      <c r="G49" s="15"/>
      <c r="H49" s="15"/>
      <c r="I49" s="15"/>
      <c r="J49" s="15"/>
      <c r="K49" s="15"/>
      <c r="L49" s="15"/>
      <c r="M49" s="15"/>
      <c r="N49" s="15"/>
      <c r="O49" s="14"/>
      <c r="P49" s="14"/>
    </row>
    <row r="50" spans="1:16" ht="45">
      <c r="A50" s="4" t="s">
        <v>51</v>
      </c>
      <c r="B50" s="5">
        <v>520</v>
      </c>
      <c r="C50" s="6" t="s">
        <v>20</v>
      </c>
      <c r="D50" s="5"/>
      <c r="E50" s="5"/>
      <c r="G50" s="15"/>
      <c r="H50" s="15"/>
      <c r="I50" s="15"/>
      <c r="J50" s="15"/>
      <c r="K50" s="15"/>
      <c r="L50" s="15"/>
      <c r="M50" s="15"/>
      <c r="N50" s="15"/>
      <c r="O50" s="14"/>
      <c r="P50" s="14"/>
    </row>
    <row r="51" spans="1:16" ht="30">
      <c r="A51" s="4" t="s">
        <v>52</v>
      </c>
      <c r="B51" s="5">
        <v>530</v>
      </c>
      <c r="C51" s="6" t="s">
        <v>20</v>
      </c>
      <c r="D51" s="5"/>
      <c r="E51" s="5"/>
      <c r="G51" s="15"/>
      <c r="H51" s="15"/>
      <c r="I51" s="15"/>
      <c r="J51" s="15"/>
      <c r="K51" s="15"/>
      <c r="L51" s="15"/>
      <c r="M51" s="15"/>
      <c r="N51" s="15"/>
      <c r="O51" s="14"/>
      <c r="P51" s="14"/>
    </row>
    <row r="52" spans="1:16">
      <c r="A52" s="4" t="s">
        <v>53</v>
      </c>
      <c r="B52" s="5"/>
      <c r="C52" s="6"/>
      <c r="D52" s="5"/>
      <c r="E52" s="5"/>
      <c r="G52" s="15"/>
      <c r="H52" s="15"/>
      <c r="I52" s="15"/>
      <c r="J52" s="15"/>
      <c r="K52" s="15"/>
      <c r="L52" s="15"/>
      <c r="M52" s="15"/>
      <c r="N52" s="15"/>
      <c r="O52" s="14"/>
      <c r="P52" s="14"/>
    </row>
    <row r="53" spans="1:16" ht="30">
      <c r="A53" s="4" t="s">
        <v>54</v>
      </c>
      <c r="B53" s="5" t="s">
        <v>14</v>
      </c>
      <c r="C53" s="7" t="s">
        <v>20</v>
      </c>
      <c r="D53" s="5"/>
      <c r="E53" s="5"/>
      <c r="G53" s="15"/>
      <c r="H53" s="15"/>
      <c r="I53" s="15"/>
      <c r="J53" s="15"/>
      <c r="K53" s="15"/>
      <c r="L53" s="15"/>
      <c r="M53" s="15"/>
      <c r="N53" s="15"/>
      <c r="O53" s="14"/>
      <c r="P53" s="14"/>
    </row>
    <row r="54" spans="1:16">
      <c r="A54" s="1"/>
      <c r="B54" s="1"/>
      <c r="C54" s="8"/>
      <c r="D54" s="1"/>
      <c r="E54" s="1"/>
    </row>
    <row r="55" spans="1:16" ht="45">
      <c r="A55" s="9" t="s">
        <v>55</v>
      </c>
      <c r="B55" s="10"/>
      <c r="C55" s="1"/>
      <c r="D55" s="31" t="s">
        <v>61</v>
      </c>
      <c r="E55" s="31"/>
    </row>
    <row r="56" spans="1:16">
      <c r="A56" s="1"/>
      <c r="B56" s="11" t="s">
        <v>56</v>
      </c>
      <c r="C56" s="1"/>
      <c r="D56" s="30" t="s">
        <v>57</v>
      </c>
      <c r="E56" s="30"/>
    </row>
    <row r="57" spans="1:16" ht="54" customHeight="1">
      <c r="A57" s="9" t="s">
        <v>60</v>
      </c>
      <c r="B57" s="10"/>
      <c r="C57" s="1"/>
      <c r="D57" s="31" t="s">
        <v>62</v>
      </c>
      <c r="E57" s="31"/>
    </row>
    <row r="58" spans="1:16">
      <c r="A58" s="1"/>
      <c r="B58" s="11" t="s">
        <v>56</v>
      </c>
      <c r="C58" s="1"/>
      <c r="D58" s="30" t="s">
        <v>57</v>
      </c>
      <c r="E58" s="30"/>
    </row>
    <row r="59" spans="1:16">
      <c r="A59" s="29" t="s">
        <v>58</v>
      </c>
      <c r="B59" s="1"/>
      <c r="C59" s="1"/>
      <c r="D59" s="1"/>
      <c r="E59" s="1"/>
    </row>
  </sheetData>
  <mergeCells count="9">
    <mergeCell ref="D56:E56"/>
    <mergeCell ref="D57:E57"/>
    <mergeCell ref="D58:E58"/>
    <mergeCell ref="A1:E1"/>
    <mergeCell ref="A3:A4"/>
    <mergeCell ref="B3:B4"/>
    <mergeCell ref="C3:C4"/>
    <mergeCell ref="D3:E3"/>
    <mergeCell ref="D55:E55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на начало года</vt:lpstr>
      <vt:lpstr>на начало года 12.02</vt:lpstr>
      <vt:lpstr>на начало года 04.07</vt:lpstr>
      <vt:lpstr>на начало года 27.08</vt:lpstr>
      <vt:lpstr>на начало года 23.10</vt:lpstr>
      <vt:lpstr>'на начало года'!Область_печати</vt:lpstr>
      <vt:lpstr>'на начало года 04.07'!Область_печати</vt:lpstr>
      <vt:lpstr>'на начало года 12.02'!Область_печати</vt:lpstr>
      <vt:lpstr>'на начало года 23.10'!Область_печати</vt:lpstr>
      <vt:lpstr>'на начало года 27.08'!Область_печати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2018-08-31T02:44:32Z</cp:lastPrinted>
  <dcterms:created xsi:type="dcterms:W3CDTF">2017-01-15T06:35:41Z</dcterms:created>
  <dcterms:modified xsi:type="dcterms:W3CDTF">2018-11-12T05:50:34Z</dcterms:modified>
</cp:coreProperties>
</file>